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Annual Budget" sheetId="1" r:id="rId1"/>
    <sheet name="Quarterly Budget" sheetId="2" r:id="rId2"/>
    <sheet name="Combined" sheetId="3" state="hidden" r:id="rId3"/>
  </sheets>
  <definedNames>
    <definedName name="_xlnm.Print_Area" localSheetId="0">'Annual Budget'!$B$1:$O$107</definedName>
    <definedName name="_xlnm.Print_Area" localSheetId="2">Combined!$B$1:$S$108</definedName>
    <definedName name="_xlnm.Print_Area" localSheetId="1">'Quarterly Budget'!$B$1:$M$105</definedName>
  </definedNames>
  <calcPr calcId="145621"/>
</workbook>
</file>

<file path=xl/calcChain.xml><?xml version="1.0" encoding="utf-8"?>
<calcChain xmlns="http://schemas.openxmlformats.org/spreadsheetml/2006/main">
  <c r="F6" i="2" l="1"/>
  <c r="K5" i="1"/>
  <c r="O101" i="3" l="1"/>
  <c r="N101" i="3"/>
  <c r="M101" i="3"/>
  <c r="L101" i="3"/>
  <c r="O93" i="3"/>
  <c r="N93" i="3"/>
  <c r="M93" i="3"/>
  <c r="L93" i="3"/>
  <c r="O88" i="3"/>
  <c r="N88" i="3"/>
  <c r="M88" i="3"/>
  <c r="L88" i="3"/>
  <c r="O76" i="3"/>
  <c r="O102" i="3" s="1"/>
  <c r="N76" i="3"/>
  <c r="N102" i="3" s="1"/>
  <c r="M76" i="3"/>
  <c r="M102" i="3" s="1"/>
  <c r="L76" i="3"/>
  <c r="L102" i="3" s="1"/>
  <c r="O31" i="3"/>
  <c r="N31" i="3"/>
  <c r="M31" i="3"/>
  <c r="M103" i="3" s="1"/>
  <c r="L31" i="3"/>
  <c r="L103" i="3" s="1"/>
  <c r="O3" i="3"/>
  <c r="J99" i="3"/>
  <c r="K99" i="3" s="1"/>
  <c r="I99" i="3"/>
  <c r="H99" i="3"/>
  <c r="J98" i="3"/>
  <c r="I98" i="3"/>
  <c r="H98" i="3"/>
  <c r="J97" i="3"/>
  <c r="I97" i="3"/>
  <c r="H97" i="3"/>
  <c r="J96" i="3"/>
  <c r="I96" i="3"/>
  <c r="H96" i="3"/>
  <c r="J95" i="3"/>
  <c r="K95" i="3" s="1"/>
  <c r="I95" i="3"/>
  <c r="H95" i="3"/>
  <c r="J92" i="3"/>
  <c r="I92" i="3"/>
  <c r="K92" i="3" s="1"/>
  <c r="H92" i="3"/>
  <c r="J91" i="3"/>
  <c r="I91" i="3"/>
  <c r="K91" i="3" s="1"/>
  <c r="H91" i="3"/>
  <c r="J90" i="3"/>
  <c r="I90" i="3"/>
  <c r="H90" i="3"/>
  <c r="J87" i="3"/>
  <c r="I87" i="3"/>
  <c r="H87" i="3"/>
  <c r="J86" i="3"/>
  <c r="I86" i="3"/>
  <c r="H86" i="3"/>
  <c r="J85" i="3"/>
  <c r="K85" i="3" s="1"/>
  <c r="I85" i="3"/>
  <c r="H85" i="3"/>
  <c r="J84" i="3"/>
  <c r="K84" i="3" s="1"/>
  <c r="I84" i="3"/>
  <c r="H84" i="3"/>
  <c r="J83" i="3"/>
  <c r="I83" i="3"/>
  <c r="H83" i="3"/>
  <c r="J82" i="3"/>
  <c r="I82" i="3"/>
  <c r="H82" i="3"/>
  <c r="J81" i="3"/>
  <c r="K81" i="3" s="1"/>
  <c r="I81" i="3"/>
  <c r="H81" i="3"/>
  <c r="J80" i="3"/>
  <c r="K80" i="3" s="1"/>
  <c r="I80" i="3"/>
  <c r="H80" i="3"/>
  <c r="J79" i="3"/>
  <c r="I79" i="3"/>
  <c r="H79" i="3"/>
  <c r="J78" i="3"/>
  <c r="I78" i="3"/>
  <c r="H78" i="3"/>
  <c r="H88" i="3" s="1"/>
  <c r="J74" i="3"/>
  <c r="I74" i="3"/>
  <c r="K74" i="3" s="1"/>
  <c r="H74" i="3"/>
  <c r="J73" i="3"/>
  <c r="I73" i="3"/>
  <c r="K73" i="3" s="1"/>
  <c r="H73" i="3"/>
  <c r="J72" i="3"/>
  <c r="I72" i="3"/>
  <c r="H72" i="3"/>
  <c r="J71" i="3"/>
  <c r="I71" i="3"/>
  <c r="K71" i="3" s="1"/>
  <c r="H71" i="3"/>
  <c r="J70" i="3"/>
  <c r="I70" i="3"/>
  <c r="K70" i="3" s="1"/>
  <c r="H70" i="3"/>
  <c r="J69" i="3"/>
  <c r="I69" i="3"/>
  <c r="K69" i="3" s="1"/>
  <c r="H69" i="3"/>
  <c r="J68" i="3"/>
  <c r="I68" i="3"/>
  <c r="H68" i="3"/>
  <c r="J67" i="3"/>
  <c r="I67" i="3"/>
  <c r="K67" i="3" s="1"/>
  <c r="H67" i="3"/>
  <c r="J66" i="3"/>
  <c r="I66" i="3"/>
  <c r="K66" i="3" s="1"/>
  <c r="H66" i="3"/>
  <c r="J65" i="3"/>
  <c r="I65" i="3"/>
  <c r="K65" i="3" s="1"/>
  <c r="H65" i="3"/>
  <c r="J64" i="3"/>
  <c r="I64" i="3"/>
  <c r="H64" i="3"/>
  <c r="J63" i="3"/>
  <c r="I63" i="3"/>
  <c r="K63" i="3" s="1"/>
  <c r="H63" i="3"/>
  <c r="J62" i="3"/>
  <c r="I62" i="3"/>
  <c r="K62" i="3" s="1"/>
  <c r="H62" i="3"/>
  <c r="J61" i="3"/>
  <c r="I61" i="3"/>
  <c r="K61" i="3" s="1"/>
  <c r="H61" i="3"/>
  <c r="J60" i="3"/>
  <c r="I60" i="3"/>
  <c r="H60" i="3"/>
  <c r="J59" i="3"/>
  <c r="I59" i="3"/>
  <c r="K59" i="3" s="1"/>
  <c r="H59" i="3"/>
  <c r="J58" i="3"/>
  <c r="I58" i="3"/>
  <c r="K58" i="3" s="1"/>
  <c r="H58" i="3"/>
  <c r="J57" i="3"/>
  <c r="I57" i="3"/>
  <c r="K57" i="3" s="1"/>
  <c r="H57" i="3"/>
  <c r="J56" i="3"/>
  <c r="I56" i="3"/>
  <c r="H56" i="3"/>
  <c r="J55" i="3"/>
  <c r="I55" i="3"/>
  <c r="K55" i="3" s="1"/>
  <c r="H55" i="3"/>
  <c r="J54" i="3"/>
  <c r="I54" i="3"/>
  <c r="K54" i="3" s="1"/>
  <c r="H54" i="3"/>
  <c r="J53" i="3"/>
  <c r="I53" i="3"/>
  <c r="K53" i="3" s="1"/>
  <c r="H53" i="3"/>
  <c r="J52" i="3"/>
  <c r="I52" i="3"/>
  <c r="H52" i="3"/>
  <c r="J51" i="3"/>
  <c r="I51" i="3"/>
  <c r="K51" i="3" s="1"/>
  <c r="H51" i="3"/>
  <c r="J50" i="3"/>
  <c r="I50" i="3"/>
  <c r="K50" i="3" s="1"/>
  <c r="H50" i="3"/>
  <c r="J49" i="3"/>
  <c r="I49" i="3"/>
  <c r="K49" i="3" s="1"/>
  <c r="H49" i="3"/>
  <c r="J48" i="3"/>
  <c r="I48" i="3"/>
  <c r="H48" i="3"/>
  <c r="J47" i="3"/>
  <c r="I47" i="3"/>
  <c r="K47" i="3" s="1"/>
  <c r="H47" i="3"/>
  <c r="J46" i="3"/>
  <c r="I46" i="3"/>
  <c r="K46" i="3" s="1"/>
  <c r="H46" i="3"/>
  <c r="J45" i="3"/>
  <c r="I45" i="3"/>
  <c r="K45" i="3" s="1"/>
  <c r="H45" i="3"/>
  <c r="J44" i="3"/>
  <c r="I44" i="3"/>
  <c r="H44" i="3"/>
  <c r="J43" i="3"/>
  <c r="I43" i="3"/>
  <c r="K43" i="3" s="1"/>
  <c r="H43" i="3"/>
  <c r="J42" i="3"/>
  <c r="I42" i="3"/>
  <c r="K42" i="3" s="1"/>
  <c r="H42" i="3"/>
  <c r="J41" i="3"/>
  <c r="I41" i="3"/>
  <c r="K41" i="3" s="1"/>
  <c r="H41" i="3"/>
  <c r="J40" i="3"/>
  <c r="I40" i="3"/>
  <c r="H40" i="3"/>
  <c r="J39" i="3"/>
  <c r="I39" i="3"/>
  <c r="K39" i="3" s="1"/>
  <c r="H39" i="3"/>
  <c r="J38" i="3"/>
  <c r="I38" i="3"/>
  <c r="K38" i="3" s="1"/>
  <c r="H38" i="3"/>
  <c r="J37" i="3"/>
  <c r="I37" i="3"/>
  <c r="K37" i="3" s="1"/>
  <c r="H37" i="3"/>
  <c r="J36" i="3"/>
  <c r="I36" i="3"/>
  <c r="H36" i="3"/>
  <c r="J35" i="3"/>
  <c r="I35" i="3"/>
  <c r="K35" i="3" s="1"/>
  <c r="H35" i="3"/>
  <c r="J34" i="3"/>
  <c r="I34" i="3"/>
  <c r="K34" i="3" s="1"/>
  <c r="H34" i="3"/>
  <c r="J33" i="3"/>
  <c r="I33" i="3"/>
  <c r="K33" i="3" s="1"/>
  <c r="H33" i="3"/>
  <c r="J30" i="3"/>
  <c r="K30" i="3" s="1"/>
  <c r="I30" i="3"/>
  <c r="H30" i="3"/>
  <c r="J29" i="3"/>
  <c r="I29" i="3"/>
  <c r="H29" i="3"/>
  <c r="J28" i="3"/>
  <c r="I28" i="3"/>
  <c r="H28" i="3"/>
  <c r="J27" i="3"/>
  <c r="I27" i="3"/>
  <c r="H27" i="3"/>
  <c r="J26" i="3"/>
  <c r="K26" i="3" s="1"/>
  <c r="I26" i="3"/>
  <c r="H26" i="3"/>
  <c r="J25" i="3"/>
  <c r="I25" i="3"/>
  <c r="H25" i="3"/>
  <c r="J24" i="3"/>
  <c r="I24" i="3"/>
  <c r="H24" i="3"/>
  <c r="J23" i="3"/>
  <c r="I23" i="3"/>
  <c r="H23" i="3"/>
  <c r="J22" i="3"/>
  <c r="K22" i="3" s="1"/>
  <c r="I22" i="3"/>
  <c r="H22" i="3"/>
  <c r="J21" i="3"/>
  <c r="I21" i="3"/>
  <c r="H21" i="3"/>
  <c r="J20" i="3"/>
  <c r="I20" i="3"/>
  <c r="H20" i="3"/>
  <c r="J19" i="3"/>
  <c r="I19" i="3"/>
  <c r="H19" i="3"/>
  <c r="J18" i="3"/>
  <c r="K18" i="3" s="1"/>
  <c r="I18" i="3"/>
  <c r="H18" i="3"/>
  <c r="J17" i="3"/>
  <c r="I17" i="3"/>
  <c r="H17" i="3"/>
  <c r="J16" i="3"/>
  <c r="I16" i="3"/>
  <c r="H16" i="3"/>
  <c r="J15" i="3"/>
  <c r="I15" i="3"/>
  <c r="H15" i="3"/>
  <c r="J14" i="3"/>
  <c r="K14" i="3" s="1"/>
  <c r="I14" i="3"/>
  <c r="H14" i="3"/>
  <c r="J13" i="3"/>
  <c r="I13" i="3"/>
  <c r="H13" i="3"/>
  <c r="J12" i="3"/>
  <c r="I12" i="3"/>
  <c r="H12" i="3"/>
  <c r="J11" i="3"/>
  <c r="I11" i="3"/>
  <c r="H11" i="3"/>
  <c r="J10" i="3"/>
  <c r="K10" i="3" s="1"/>
  <c r="I10" i="3"/>
  <c r="H10" i="3"/>
  <c r="K98" i="3" l="1"/>
  <c r="H101" i="3"/>
  <c r="K97" i="3"/>
  <c r="K96" i="3"/>
  <c r="H93" i="3"/>
  <c r="K90" i="3"/>
  <c r="K93" i="3" s="1"/>
  <c r="K79" i="3"/>
  <c r="K83" i="3"/>
  <c r="K87" i="3"/>
  <c r="K78" i="3"/>
  <c r="K88" i="3" s="1"/>
  <c r="K82" i="3"/>
  <c r="K86" i="3"/>
  <c r="K36" i="3"/>
  <c r="K40" i="3"/>
  <c r="K44" i="3"/>
  <c r="K48" i="3"/>
  <c r="K76" i="3" s="1"/>
  <c r="K52" i="3"/>
  <c r="K56" i="3"/>
  <c r="K60" i="3"/>
  <c r="K64" i="3"/>
  <c r="K68" i="3"/>
  <c r="K72" i="3"/>
  <c r="H76" i="3"/>
  <c r="K17" i="3"/>
  <c r="K21" i="3"/>
  <c r="K25" i="3"/>
  <c r="K29" i="3"/>
  <c r="H31" i="3"/>
  <c r="K16" i="3"/>
  <c r="K20" i="3"/>
  <c r="K24" i="3"/>
  <c r="K11" i="3"/>
  <c r="K31" i="3" s="1"/>
  <c r="K15" i="3"/>
  <c r="K19" i="3"/>
  <c r="K23" i="3"/>
  <c r="K27" i="3"/>
  <c r="K13" i="3"/>
  <c r="K12" i="3"/>
  <c r="K28" i="3"/>
  <c r="O103" i="3"/>
  <c r="N103" i="3"/>
  <c r="H107" i="3"/>
  <c r="H102" i="3"/>
  <c r="H103" i="3" s="1"/>
  <c r="H105" i="3" s="1"/>
  <c r="K101" i="3"/>
  <c r="M3" i="2"/>
  <c r="F3" i="2"/>
  <c r="B7" i="2"/>
  <c r="J10" i="1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J102" i="2"/>
  <c r="J31" i="2"/>
  <c r="M101" i="2"/>
  <c r="L101" i="2"/>
  <c r="K101" i="2"/>
  <c r="J101" i="2"/>
  <c r="M93" i="2"/>
  <c r="L93" i="2"/>
  <c r="K93" i="2"/>
  <c r="J93" i="2"/>
  <c r="M88" i="2"/>
  <c r="L88" i="2"/>
  <c r="K88" i="2"/>
  <c r="J88" i="2"/>
  <c r="K76" i="2"/>
  <c r="K102" i="2" s="1"/>
  <c r="L76" i="2"/>
  <c r="L102" i="2" s="1"/>
  <c r="M76" i="2"/>
  <c r="M102" i="2" s="1"/>
  <c r="J76" i="2"/>
  <c r="M31" i="2"/>
  <c r="L31" i="2"/>
  <c r="K31" i="2"/>
  <c r="H75" i="2"/>
  <c r="F75" i="2"/>
  <c r="F100" i="2"/>
  <c r="H100" i="2"/>
  <c r="J99" i="1"/>
  <c r="I99" i="1"/>
  <c r="J98" i="1"/>
  <c r="I98" i="1"/>
  <c r="K98" i="1" s="1"/>
  <c r="F98" i="2" s="1"/>
  <c r="H98" i="2" s="1"/>
  <c r="J97" i="1"/>
  <c r="I97" i="1"/>
  <c r="J96" i="1"/>
  <c r="K96" i="1" s="1"/>
  <c r="F96" i="2" s="1"/>
  <c r="H96" i="2" s="1"/>
  <c r="I96" i="1"/>
  <c r="J95" i="1"/>
  <c r="I95" i="1"/>
  <c r="J92" i="1"/>
  <c r="I92" i="1"/>
  <c r="K92" i="1" s="1"/>
  <c r="F92" i="2" s="1"/>
  <c r="H92" i="2" s="1"/>
  <c r="J91" i="1"/>
  <c r="I91" i="1"/>
  <c r="K91" i="1" s="1"/>
  <c r="J90" i="1"/>
  <c r="I90" i="1"/>
  <c r="K90" i="1" s="1"/>
  <c r="F90" i="2" s="1"/>
  <c r="H90" i="2" s="1"/>
  <c r="J87" i="1"/>
  <c r="I87" i="1"/>
  <c r="J86" i="1"/>
  <c r="K86" i="1" s="1"/>
  <c r="F86" i="2" s="1"/>
  <c r="H86" i="2" s="1"/>
  <c r="I86" i="1"/>
  <c r="J85" i="1"/>
  <c r="K85" i="1"/>
  <c r="F85" i="2"/>
  <c r="H85" i="2" s="1"/>
  <c r="I85" i="1"/>
  <c r="J84" i="1"/>
  <c r="I84" i="1"/>
  <c r="K84" i="1" s="1"/>
  <c r="F84" i="2" s="1"/>
  <c r="H84" i="2" s="1"/>
  <c r="J83" i="1"/>
  <c r="I83" i="1"/>
  <c r="K83" i="1" s="1"/>
  <c r="F83" i="2" s="1"/>
  <c r="H83" i="2" s="1"/>
  <c r="J82" i="1"/>
  <c r="K82" i="1" s="1"/>
  <c r="F82" i="2" s="1"/>
  <c r="H82" i="2" s="1"/>
  <c r="I82" i="1"/>
  <c r="J81" i="1"/>
  <c r="K81" i="1"/>
  <c r="F81" i="2" s="1"/>
  <c r="H81" i="2" s="1"/>
  <c r="I81" i="1"/>
  <c r="J80" i="1"/>
  <c r="I80" i="1"/>
  <c r="K80" i="1" s="1"/>
  <c r="F80" i="2" s="1"/>
  <c r="H80" i="2" s="1"/>
  <c r="J79" i="1"/>
  <c r="I79" i="1"/>
  <c r="K79" i="1" s="1"/>
  <c r="F79" i="2" s="1"/>
  <c r="H79" i="2" s="1"/>
  <c r="J78" i="1"/>
  <c r="I78" i="1"/>
  <c r="J74" i="1"/>
  <c r="I74" i="1"/>
  <c r="J73" i="1"/>
  <c r="I73" i="1"/>
  <c r="J72" i="1"/>
  <c r="I72" i="1"/>
  <c r="J71" i="1"/>
  <c r="I71" i="1"/>
  <c r="J70" i="1"/>
  <c r="I70" i="1"/>
  <c r="K70" i="1" s="1"/>
  <c r="F70" i="2" s="1"/>
  <c r="H70" i="2" s="1"/>
  <c r="J69" i="1"/>
  <c r="I69" i="1"/>
  <c r="K69" i="1" s="1"/>
  <c r="F69" i="2" s="1"/>
  <c r="H69" i="2" s="1"/>
  <c r="J68" i="1"/>
  <c r="I68" i="1"/>
  <c r="K68" i="1" s="1"/>
  <c r="F68" i="2" s="1"/>
  <c r="H68" i="2" s="1"/>
  <c r="J67" i="1"/>
  <c r="I67" i="1"/>
  <c r="K67" i="1" s="1"/>
  <c r="F67" i="2" s="1"/>
  <c r="H67" i="2" s="1"/>
  <c r="J66" i="1"/>
  <c r="I66" i="1"/>
  <c r="J65" i="1"/>
  <c r="I65" i="1"/>
  <c r="K65" i="1" s="1"/>
  <c r="F65" i="2" s="1"/>
  <c r="H65" i="2" s="1"/>
  <c r="J64" i="1"/>
  <c r="I64" i="1"/>
  <c r="J63" i="1"/>
  <c r="I63" i="1"/>
  <c r="K63" i="1" s="1"/>
  <c r="F63" i="2" s="1"/>
  <c r="H63" i="2" s="1"/>
  <c r="J62" i="1"/>
  <c r="I62" i="1"/>
  <c r="K62" i="1" s="1"/>
  <c r="F62" i="2" s="1"/>
  <c r="H62" i="2" s="1"/>
  <c r="J61" i="1"/>
  <c r="I61" i="1"/>
  <c r="K61" i="1" s="1"/>
  <c r="F61" i="2" s="1"/>
  <c r="H61" i="2" s="1"/>
  <c r="J60" i="1"/>
  <c r="K60" i="1"/>
  <c r="F60" i="2" s="1"/>
  <c r="H60" i="2" s="1"/>
  <c r="I60" i="1"/>
  <c r="J59" i="1"/>
  <c r="I59" i="1"/>
  <c r="J58" i="1"/>
  <c r="K58" i="1" s="1"/>
  <c r="F58" i="2" s="1"/>
  <c r="H58" i="2" s="1"/>
  <c r="I58" i="1"/>
  <c r="J57" i="1"/>
  <c r="I57" i="1"/>
  <c r="K57" i="1"/>
  <c r="F57" i="2" s="1"/>
  <c r="H57" i="2" s="1"/>
  <c r="J56" i="1"/>
  <c r="K56" i="1"/>
  <c r="F56" i="2" s="1"/>
  <c r="H56" i="2" s="1"/>
  <c r="I56" i="1"/>
  <c r="J55" i="1"/>
  <c r="I55" i="1"/>
  <c r="J54" i="1"/>
  <c r="K54" i="1" s="1"/>
  <c r="F54" i="2" s="1"/>
  <c r="H54" i="2" s="1"/>
  <c r="I54" i="1"/>
  <c r="J53" i="1"/>
  <c r="I53" i="1"/>
  <c r="J52" i="1"/>
  <c r="I52" i="1"/>
  <c r="K52" i="1" s="1"/>
  <c r="F52" i="2" s="1"/>
  <c r="H52" i="2" s="1"/>
  <c r="J51" i="1"/>
  <c r="I51" i="1"/>
  <c r="J50" i="1"/>
  <c r="I50" i="1"/>
  <c r="J49" i="1"/>
  <c r="I49" i="1"/>
  <c r="K49" i="1" s="1"/>
  <c r="F49" i="2" s="1"/>
  <c r="H49" i="2" s="1"/>
  <c r="J48" i="1"/>
  <c r="K48" i="1" s="1"/>
  <c r="F48" i="2" s="1"/>
  <c r="H48" i="2" s="1"/>
  <c r="I48" i="1"/>
  <c r="J47" i="1"/>
  <c r="K47" i="1" s="1"/>
  <c r="F47" i="2" s="1"/>
  <c r="H47" i="2" s="1"/>
  <c r="I47" i="1"/>
  <c r="J46" i="1"/>
  <c r="I46" i="1"/>
  <c r="J45" i="1"/>
  <c r="K45" i="1" s="1"/>
  <c r="F45" i="2" s="1"/>
  <c r="H45" i="2" s="1"/>
  <c r="I45" i="1"/>
  <c r="J44" i="1"/>
  <c r="I44" i="1"/>
  <c r="J43" i="1"/>
  <c r="I43" i="1"/>
  <c r="K43" i="1" s="1"/>
  <c r="F43" i="2" s="1"/>
  <c r="H43" i="2" s="1"/>
  <c r="J42" i="1"/>
  <c r="I42" i="1"/>
  <c r="J41" i="1"/>
  <c r="I41" i="1"/>
  <c r="K41" i="1" s="1"/>
  <c r="F41" i="2" s="1"/>
  <c r="H41" i="2" s="1"/>
  <c r="J40" i="1"/>
  <c r="K40" i="1" s="1"/>
  <c r="F40" i="2" s="1"/>
  <c r="H40" i="2" s="1"/>
  <c r="I40" i="1"/>
  <c r="J39" i="1"/>
  <c r="I39" i="1"/>
  <c r="K39" i="1" s="1"/>
  <c r="F39" i="2" s="1"/>
  <c r="H39" i="2" s="1"/>
  <c r="J38" i="1"/>
  <c r="I38" i="1"/>
  <c r="J37" i="1"/>
  <c r="I37" i="1"/>
  <c r="K37" i="1" s="1"/>
  <c r="F37" i="2" s="1"/>
  <c r="H37" i="2" s="1"/>
  <c r="J36" i="1"/>
  <c r="I36" i="1"/>
  <c r="K36" i="1"/>
  <c r="F36" i="2" s="1"/>
  <c r="H36" i="2" s="1"/>
  <c r="J35" i="1"/>
  <c r="I35" i="1"/>
  <c r="K35" i="1" s="1"/>
  <c r="F35" i="2" s="1"/>
  <c r="H35" i="2" s="1"/>
  <c r="J34" i="1"/>
  <c r="I34" i="1"/>
  <c r="K34" i="1" s="1"/>
  <c r="F34" i="2" s="1"/>
  <c r="H34" i="2" s="1"/>
  <c r="J33" i="1"/>
  <c r="I33" i="1"/>
  <c r="K33" i="1" s="1"/>
  <c r="J30" i="1"/>
  <c r="I30" i="1"/>
  <c r="J29" i="1"/>
  <c r="K29" i="1" s="1"/>
  <c r="F29" i="2" s="1"/>
  <c r="H29" i="2" s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K21" i="1" s="1"/>
  <c r="F21" i="2" s="1"/>
  <c r="H21" i="2" s="1"/>
  <c r="I21" i="1"/>
  <c r="J20" i="1"/>
  <c r="I20" i="1"/>
  <c r="J19" i="1"/>
  <c r="I19" i="1"/>
  <c r="J18" i="1"/>
  <c r="I18" i="1"/>
  <c r="K18" i="1" s="1"/>
  <c r="F18" i="2" s="1"/>
  <c r="H18" i="2" s="1"/>
  <c r="J17" i="1"/>
  <c r="I17" i="1"/>
  <c r="K17" i="1" s="1"/>
  <c r="F17" i="2" s="1"/>
  <c r="H17" i="2" s="1"/>
  <c r="J16" i="1"/>
  <c r="I16" i="1"/>
  <c r="K16" i="1" s="1"/>
  <c r="F16" i="2" s="1"/>
  <c r="H16" i="2" s="1"/>
  <c r="J15" i="1"/>
  <c r="I15" i="1"/>
  <c r="K15" i="1" s="1"/>
  <c r="F15" i="2" s="1"/>
  <c r="H15" i="2" s="1"/>
  <c r="J14" i="1"/>
  <c r="I14" i="1"/>
  <c r="K14" i="1" s="1"/>
  <c r="F14" i="2" s="1"/>
  <c r="H14" i="2" s="1"/>
  <c r="J13" i="1"/>
  <c r="I13" i="1"/>
  <c r="J12" i="1"/>
  <c r="I12" i="1"/>
  <c r="J11" i="1"/>
  <c r="I11" i="1"/>
  <c r="I10" i="1"/>
  <c r="K71" i="1"/>
  <c r="F71" i="2" s="1"/>
  <c r="H71" i="2" s="1"/>
  <c r="K66" i="1"/>
  <c r="F66" i="2" s="1"/>
  <c r="H66" i="2" s="1"/>
  <c r="K59" i="1"/>
  <c r="F59" i="2" s="1"/>
  <c r="H59" i="2" s="1"/>
  <c r="K55" i="1"/>
  <c r="F55" i="2" s="1"/>
  <c r="H55" i="2" s="1"/>
  <c r="K50" i="1"/>
  <c r="F50" i="2" s="1"/>
  <c r="H50" i="2" s="1"/>
  <c r="K46" i="1"/>
  <c r="F46" i="2" s="1"/>
  <c r="H46" i="2" s="1"/>
  <c r="K42" i="1"/>
  <c r="F42" i="2" s="1"/>
  <c r="H42" i="2" s="1"/>
  <c r="K38" i="1"/>
  <c r="F38" i="2" s="1"/>
  <c r="H38" i="2" s="1"/>
  <c r="H99" i="1"/>
  <c r="H98" i="1"/>
  <c r="H97" i="1"/>
  <c r="H96" i="1"/>
  <c r="H95" i="1"/>
  <c r="H92" i="1"/>
  <c r="H91" i="1"/>
  <c r="H90" i="1"/>
  <c r="H87" i="1"/>
  <c r="H86" i="1"/>
  <c r="H85" i="1"/>
  <c r="H84" i="1"/>
  <c r="H83" i="1"/>
  <c r="H82" i="1"/>
  <c r="H81" i="1"/>
  <c r="H80" i="1"/>
  <c r="H79" i="1"/>
  <c r="H78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K74" i="1"/>
  <c r="F74" i="2" s="1"/>
  <c r="H74" i="2" s="1"/>
  <c r="K103" i="2" l="1"/>
  <c r="M103" i="2"/>
  <c r="L103" i="2"/>
  <c r="K95" i="1"/>
  <c r="F95" i="2" s="1"/>
  <c r="K97" i="1"/>
  <c r="F97" i="2" s="1"/>
  <c r="H97" i="2" s="1"/>
  <c r="K78" i="1"/>
  <c r="K88" i="1" s="1"/>
  <c r="K87" i="1"/>
  <c r="F87" i="2" s="1"/>
  <c r="H87" i="2" s="1"/>
  <c r="K44" i="1"/>
  <c r="F44" i="2" s="1"/>
  <c r="H44" i="2" s="1"/>
  <c r="K53" i="1"/>
  <c r="F53" i="2" s="1"/>
  <c r="H53" i="2" s="1"/>
  <c r="K23" i="1"/>
  <c r="F23" i="2" s="1"/>
  <c r="H23" i="2" s="1"/>
  <c r="K25" i="1"/>
  <c r="F25" i="2" s="1"/>
  <c r="H25" i="2" s="1"/>
  <c r="K27" i="1"/>
  <c r="F27" i="2" s="1"/>
  <c r="H27" i="2" s="1"/>
  <c r="K22" i="1"/>
  <c r="F22" i="2" s="1"/>
  <c r="H22" i="2" s="1"/>
  <c r="K24" i="1"/>
  <c r="F24" i="2" s="1"/>
  <c r="H24" i="2" s="1"/>
  <c r="K30" i="1"/>
  <c r="F30" i="2" s="1"/>
  <c r="H30" i="2" s="1"/>
  <c r="K107" i="3"/>
  <c r="K102" i="3"/>
  <c r="K103" i="3" s="1"/>
  <c r="K105" i="3" s="1"/>
  <c r="J103" i="2"/>
  <c r="F91" i="2"/>
  <c r="H91" i="2" s="1"/>
  <c r="K93" i="1"/>
  <c r="F93" i="2"/>
  <c r="H93" i="2" s="1"/>
  <c r="K99" i="1"/>
  <c r="F99" i="2" s="1"/>
  <c r="H99" i="2" s="1"/>
  <c r="H101" i="1"/>
  <c r="H95" i="2"/>
  <c r="K101" i="1"/>
  <c r="H93" i="1"/>
  <c r="H88" i="1"/>
  <c r="F78" i="2"/>
  <c r="K73" i="1"/>
  <c r="F73" i="2" s="1"/>
  <c r="H73" i="2" s="1"/>
  <c r="K72" i="1"/>
  <c r="F72" i="2" s="1"/>
  <c r="H72" i="2" s="1"/>
  <c r="K64" i="1"/>
  <c r="F64" i="2" s="1"/>
  <c r="H64" i="2" s="1"/>
  <c r="K51" i="1"/>
  <c r="F51" i="2" s="1"/>
  <c r="H51" i="2" s="1"/>
  <c r="H76" i="1"/>
  <c r="K76" i="1"/>
  <c r="F33" i="2"/>
  <c r="K28" i="1"/>
  <c r="F28" i="2" s="1"/>
  <c r="H28" i="2" s="1"/>
  <c r="K19" i="1"/>
  <c r="F19" i="2" s="1"/>
  <c r="H19" i="2" s="1"/>
  <c r="K12" i="1"/>
  <c r="F12" i="2" s="1"/>
  <c r="H12" i="2" s="1"/>
  <c r="K11" i="1"/>
  <c r="F11" i="2" s="1"/>
  <c r="H11" i="2" s="1"/>
  <c r="K13" i="1"/>
  <c r="K26" i="1"/>
  <c r="F26" i="2" s="1"/>
  <c r="H26" i="2" s="1"/>
  <c r="K20" i="1"/>
  <c r="F20" i="2" s="1"/>
  <c r="H20" i="2" s="1"/>
  <c r="H31" i="1"/>
  <c r="K10" i="1"/>
  <c r="F10" i="2" s="1"/>
  <c r="F101" i="2" l="1"/>
  <c r="H101" i="2" s="1"/>
  <c r="H102" i="1"/>
  <c r="H103" i="1" s="1"/>
  <c r="H105" i="1" s="1"/>
  <c r="J105" i="2" s="1"/>
  <c r="K105" i="2" s="1"/>
  <c r="L105" i="2" s="1"/>
  <c r="M105" i="2" s="1"/>
  <c r="F13" i="2"/>
  <c r="H13" i="2" s="1"/>
  <c r="K106" i="1"/>
  <c r="K102" i="1"/>
  <c r="H78" i="2"/>
  <c r="F88" i="2"/>
  <c r="H88" i="2" s="1"/>
  <c r="H106" i="1"/>
  <c r="H33" i="2"/>
  <c r="F76" i="2"/>
  <c r="K31" i="1"/>
  <c r="F31" i="2"/>
  <c r="H10" i="2"/>
  <c r="K103" i="1" l="1"/>
  <c r="K105" i="1" s="1"/>
  <c r="F102" i="2"/>
  <c r="H102" i="2" s="1"/>
  <c r="H76" i="2"/>
  <c r="H31" i="2"/>
  <c r="F103" i="2" l="1"/>
  <c r="H103" i="2" s="1"/>
  <c r="F105" i="2" l="1"/>
</calcChain>
</file>

<file path=xl/sharedStrings.xml><?xml version="1.0" encoding="utf-8"?>
<sst xmlns="http://schemas.openxmlformats.org/spreadsheetml/2006/main" count="572" uniqueCount="173">
  <si>
    <t>Current A/C Bal</t>
  </si>
  <si>
    <t>Opening</t>
  </si>
  <si>
    <t>Net Cash Flow</t>
  </si>
  <si>
    <t>Total Expenditure</t>
  </si>
  <si>
    <t>Total</t>
  </si>
  <si>
    <t>Other Non-Farm Payment 2</t>
  </si>
  <si>
    <t>Other Non-Farm Payment 1</t>
  </si>
  <si>
    <t>Taxation</t>
  </si>
  <si>
    <t>Pension, Savings, Life Assur.</t>
  </si>
  <si>
    <t>Health Insurance</t>
  </si>
  <si>
    <t>Health Ins. (VHI, BUPA)</t>
  </si>
  <si>
    <t>Drawings (Living Expenses)</t>
  </si>
  <si>
    <t>Drawings (Living Exps)</t>
  </si>
  <si>
    <t>PERSONAL/ NON-FARM</t>
  </si>
  <si>
    <t>New Loan Repayments</t>
  </si>
  <si>
    <t>Existing Loan Repayments</t>
  </si>
  <si>
    <t>Bank Chg. /OD /Merch Int.</t>
  </si>
  <si>
    <t>BANK /LOAN REPAYMENTS</t>
  </si>
  <si>
    <t>Other Investment</t>
  </si>
  <si>
    <t>Purchase Quota</t>
  </si>
  <si>
    <t>Purchase Land</t>
  </si>
  <si>
    <t>New Machinery (Net Cost)</t>
  </si>
  <si>
    <t>New Buildings (Net Cost)</t>
  </si>
  <si>
    <t>Purchase Sheep</t>
  </si>
  <si>
    <t>Purchase Cattle</t>
  </si>
  <si>
    <t>Purchase Repl.'s</t>
  </si>
  <si>
    <t>Purchase Bulls</t>
  </si>
  <si>
    <t>Livestock Purchase</t>
  </si>
  <si>
    <t>Purchase Cows</t>
  </si>
  <si>
    <t>STOCK PURCHASES / INVESTMENTS</t>
  </si>
  <si>
    <t>Other Farm Payment 2</t>
  </si>
  <si>
    <t>Other Farm Payment</t>
  </si>
  <si>
    <t>Other Farm Payment 1</t>
  </si>
  <si>
    <t>Quota Lease</t>
  </si>
  <si>
    <t>Land Lease</t>
  </si>
  <si>
    <t>Sundry Fixed Costs</t>
  </si>
  <si>
    <t>Professional Fees</t>
  </si>
  <si>
    <t>Insurance</t>
  </si>
  <si>
    <t>Repairs &amp; Maint.</t>
  </si>
  <si>
    <t>Phone</t>
  </si>
  <si>
    <t>Electricity</t>
  </si>
  <si>
    <t>ESB</t>
  </si>
  <si>
    <t>Car</t>
  </si>
  <si>
    <t>Machinery (Leases)</t>
  </si>
  <si>
    <t>Machinery (Running)</t>
  </si>
  <si>
    <t>Labour (Tillage)</t>
  </si>
  <si>
    <t>Labour</t>
  </si>
  <si>
    <t>Sundry V. Costs (Tillage)</t>
  </si>
  <si>
    <t>Other Variable Costs</t>
  </si>
  <si>
    <t>Sundry V. Costs</t>
  </si>
  <si>
    <t>Straw</t>
  </si>
  <si>
    <t>Levies &amp; Transport (Tillage)</t>
  </si>
  <si>
    <t>Levies &amp; Transport (Drystock)</t>
  </si>
  <si>
    <t>Levies &amp; Transport (Dairy)</t>
  </si>
  <si>
    <t>Polythene &amp; Additive</t>
  </si>
  <si>
    <t>Milk Recording &amp; Parlour</t>
  </si>
  <si>
    <t>Milk Rec. &amp; Parlour</t>
  </si>
  <si>
    <t>Seed &amp; Spray (Tillage)</t>
  </si>
  <si>
    <t>Seed &amp; Spray (Stock)</t>
  </si>
  <si>
    <t>Contractor (Tillage)</t>
  </si>
  <si>
    <t>Contractor</t>
  </si>
  <si>
    <t>AI/ Breeding</t>
  </si>
  <si>
    <t>Vet (Sheep)</t>
  </si>
  <si>
    <t>Vet (Cattle)</t>
  </si>
  <si>
    <t>Vet (Repl)</t>
  </si>
  <si>
    <t>Vet</t>
  </si>
  <si>
    <t>Fert. &amp; Lime (Tillage)</t>
  </si>
  <si>
    <t>Fertiliser &amp; Lime</t>
  </si>
  <si>
    <t>Fert. &amp; Lime</t>
  </si>
  <si>
    <t>Sheep Feed (Forage)</t>
  </si>
  <si>
    <t>Repl. Feed (Forage)</t>
  </si>
  <si>
    <t>Cattle Feed (Forage)</t>
  </si>
  <si>
    <t>Dairy Feed (Forage)</t>
  </si>
  <si>
    <t>Sheep Feed</t>
  </si>
  <si>
    <t>Calf Feed</t>
  </si>
  <si>
    <t>Other Livestock Feed</t>
  </si>
  <si>
    <t>Repl. Feed</t>
  </si>
  <si>
    <t>Cattle Feed</t>
  </si>
  <si>
    <t>Dairy Feed</t>
  </si>
  <si>
    <t>PAYMENTS</t>
  </si>
  <si>
    <t>Total Receipts</t>
  </si>
  <si>
    <t>Non-Farm Cash-In</t>
  </si>
  <si>
    <t>New Loan Into Bank a/c</t>
  </si>
  <si>
    <t>Other Farm Receipt 2</t>
  </si>
  <si>
    <t>Other Farm Cash-In</t>
  </si>
  <si>
    <t>Setaside Ents. &amp; Tillage Premia</t>
  </si>
  <si>
    <t>Premia (Sheep)</t>
  </si>
  <si>
    <t>Premia (Cattle)</t>
  </si>
  <si>
    <t>Premia (Dairy)</t>
  </si>
  <si>
    <t>Comp. Allowances (Headage)</t>
  </si>
  <si>
    <t>Other Direct Payments</t>
  </si>
  <si>
    <t>REPS</t>
  </si>
  <si>
    <t>Basic/ Single Farm Payment</t>
  </si>
  <si>
    <t>Single Farm Payment</t>
  </si>
  <si>
    <t>Wool Sales</t>
  </si>
  <si>
    <t>Tillage Sales</t>
  </si>
  <si>
    <t>Sheep Sales</t>
  </si>
  <si>
    <t>Cattle Sales</t>
  </si>
  <si>
    <t>Repl. Sales</t>
  </si>
  <si>
    <t>Other Stock Sales</t>
  </si>
  <si>
    <t>Bull Sales</t>
  </si>
  <si>
    <t>Cow Sales</t>
  </si>
  <si>
    <t>Calf Sales</t>
  </si>
  <si>
    <t>Milk Sales</t>
  </si>
  <si>
    <t>RECEIPTS</t>
  </si>
  <si>
    <t>Value €</t>
  </si>
  <si>
    <t>Price</t>
  </si>
  <si>
    <t>Units</t>
  </si>
  <si>
    <t>V1.7</t>
  </si>
  <si>
    <t>Notes</t>
  </si>
  <si>
    <t>Enter Current Year&gt;</t>
  </si>
  <si>
    <t>Date Prepared:</t>
  </si>
  <si>
    <t>Name</t>
  </si>
  <si>
    <t>Prepared for:</t>
  </si>
  <si>
    <t xml:space="preserve">          Annual Cash Flow Budget Worksheet</t>
  </si>
  <si>
    <t>Oct. - Dec</t>
  </si>
  <si>
    <t>July - Sept.</t>
  </si>
  <si>
    <t>April - June</t>
  </si>
  <si>
    <t>Jan - Mar</t>
  </si>
  <si>
    <t>Total Check</t>
  </si>
  <si>
    <t xml:space="preserve">           Quarterly Cash Flow Budget Worksheet</t>
  </si>
  <si>
    <t>Other Non-Farm Payment</t>
  </si>
  <si>
    <t>Price €</t>
  </si>
  <si>
    <t>FARM PAYMENTS</t>
  </si>
  <si>
    <t>Total Farm Payments (B)</t>
  </si>
  <si>
    <t>Total Receipts (A)</t>
  </si>
  <si>
    <r>
      <t>Total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Stock Purchases/ Investments (C)</t>
    </r>
  </si>
  <si>
    <t>Total Bank/ Loan Repayments (D)</t>
  </si>
  <si>
    <r>
      <t>Total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Personal/ Non-Farm (E)</t>
    </r>
  </si>
  <si>
    <t>Net Cash Flow (A - F)</t>
  </si>
  <si>
    <t>Total Expenditure [(F) = B + C + D + E]</t>
  </si>
  <si>
    <t>* Cash Flow Ratio = Total Farm Payments [B] + Livestock purchases as a % of Farm Receipts (i.e. not icluding New Loan or Non-farm cash in)</t>
  </si>
  <si>
    <t>Cash Flow Ratio*</t>
  </si>
  <si>
    <t>V1.1</t>
  </si>
  <si>
    <t>Quarter 1</t>
  </si>
  <si>
    <t>Quarter 2</t>
  </si>
  <si>
    <t>Quarter 3</t>
  </si>
  <si>
    <t>Quarter 4</t>
  </si>
  <si>
    <t xml:space="preserve">          Dairy Cash Flow Budget Worksheet</t>
  </si>
  <si>
    <t>Closing Cur A/C Bal</t>
  </si>
  <si>
    <t>Net Cash Flow [(G)=(A - F)]</t>
  </si>
  <si>
    <t>(H)</t>
  </si>
  <si>
    <t>[(I) = H +G]</t>
  </si>
  <si>
    <t>[(J) = I +G]</t>
  </si>
  <si>
    <t>Previous Year &gt;&gt;&gt;</t>
  </si>
  <si>
    <t>Current Year &gt;&gt;&gt;</t>
  </si>
  <si>
    <t>Previous Year &gt;&gt;</t>
  </si>
  <si>
    <t>Current Year &gt;&gt;</t>
  </si>
  <si>
    <t>This excel worksheet allows you to put</t>
  </si>
  <si>
    <t>together a cash flow budget for the current</t>
  </si>
  <si>
    <t xml:space="preserve">year based on the receipts and payments </t>
  </si>
  <si>
    <t>for the previous year.</t>
  </si>
  <si>
    <t xml:space="preserve">Start with the previous year and enter in the </t>
  </si>
  <si>
    <t>units and price per unit.</t>
  </si>
  <si>
    <t xml:space="preserve">So for example for milk sales 300,000 litres </t>
  </si>
  <si>
    <t>as the units and 0.39 for the price.</t>
  </si>
  <si>
    <t>These same units and price will be carried</t>
  </si>
  <si>
    <t>into the current year where you can change</t>
  </si>
  <si>
    <t>the units and price as required.</t>
  </si>
  <si>
    <t>For payments it might be tonnes of feed or</t>
  </si>
  <si>
    <t>fertiliser at the average price.</t>
  </si>
  <si>
    <t>If you don't have the units then just enter</t>
  </si>
  <si>
    <t>1 as the unit and put the total amount spent</t>
  </si>
  <si>
    <t>as the price eg for Electricity spend of €2000</t>
  </si>
  <si>
    <t>enter 1 as the unit and €2000 under price.</t>
  </si>
  <si>
    <t xml:space="preserve">The budget figures for the current year </t>
  </si>
  <si>
    <t>You can delete these notes after reading</t>
  </si>
  <si>
    <t>are carried forward to the quarterly budget</t>
  </si>
  <si>
    <t>worksheet.</t>
  </si>
  <si>
    <t>You can then split the annual figures across</t>
  </si>
  <si>
    <t>the different quarters</t>
  </si>
  <si>
    <t xml:space="preserve">This will highlight periods where cash flow </t>
  </si>
  <si>
    <t>will be tighter than others.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</si>
</sst>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€&quot;#,##0;[Red]\-&quot;€&quot;#,##0"/>
    <numFmt numFmtId="164" formatCode="\+#,##0;[Red]\-#,##0"/>
    <numFmt numFmtId="165" formatCode="&quot;€&quot;#,##0"/>
    <numFmt numFmtId="166" formatCode="\+\ #,##0;[Red]\-\ #,##0"/>
    <numFmt numFmtId="167" formatCode="0.0"/>
  </numFmts>
  <fonts count="2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2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sz val="2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31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hair">
        <color indexed="64"/>
      </right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hair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6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/>
    <xf numFmtId="0" fontId="2" fillId="0" borderId="0" xfId="0" applyFont="1" applyProtection="1"/>
    <xf numFmtId="0" fontId="2" fillId="2" borderId="0" xfId="0" applyFont="1" applyFill="1" applyBorder="1" applyAlignment="1" applyProtection="1">
      <alignment horizontal="center"/>
    </xf>
    <xf numFmtId="0" fontId="2" fillId="3" borderId="0" xfId="0" applyFont="1" applyFill="1" applyBorder="1" applyProtection="1"/>
    <xf numFmtId="0" fontId="2" fillId="3" borderId="0" xfId="0" applyFont="1" applyFill="1" applyBorder="1" applyAlignment="1" applyProtection="1"/>
    <xf numFmtId="0" fontId="2" fillId="3" borderId="0" xfId="0" applyFont="1" applyFill="1" applyAlignment="1" applyProtection="1"/>
    <xf numFmtId="0" fontId="2" fillId="3" borderId="0" xfId="0" applyFont="1" applyFill="1" applyProtection="1"/>
    <xf numFmtId="6" fontId="3" fillId="0" borderId="0" xfId="0" applyNumberFormat="1" applyFont="1" applyFill="1" applyBorder="1" applyAlignment="1" applyProtection="1">
      <alignment vertical="center"/>
    </xf>
    <xf numFmtId="6" fontId="2" fillId="0" borderId="0" xfId="0" applyNumberFormat="1" applyFont="1" applyFill="1" applyBorder="1" applyAlignment="1" applyProtection="1">
      <alignment vertical="center"/>
    </xf>
    <xf numFmtId="6" fontId="2" fillId="0" borderId="2" xfId="0" applyNumberFormat="1" applyFont="1" applyFill="1" applyBorder="1" applyAlignment="1" applyProtection="1">
      <alignment vertical="center"/>
    </xf>
    <xf numFmtId="3" fontId="2" fillId="4" borderId="6" xfId="0" applyNumberFormat="1" applyFont="1" applyFill="1" applyBorder="1" applyProtection="1"/>
    <xf numFmtId="164" fontId="2" fillId="5" borderId="7" xfId="0" applyNumberFormat="1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alignment vertical="center"/>
    </xf>
    <xf numFmtId="3" fontId="2" fillId="0" borderId="0" xfId="0" applyNumberFormat="1" applyFont="1" applyProtection="1"/>
    <xf numFmtId="3" fontId="2" fillId="2" borderId="0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Protection="1"/>
    <xf numFmtId="165" fontId="3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2" xfId="0" applyNumberFormat="1" applyFont="1" applyFill="1" applyBorder="1" applyProtection="1"/>
    <xf numFmtId="166" fontId="2" fillId="3" borderId="0" xfId="0" applyNumberFormat="1" applyFont="1" applyFill="1" applyBorder="1" applyAlignment="1" applyProtection="1"/>
    <xf numFmtId="0" fontId="4" fillId="3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Border="1" applyAlignment="1" applyProtection="1"/>
    <xf numFmtId="3" fontId="6" fillId="2" borderId="0" xfId="0" applyNumberFormat="1" applyFont="1" applyFill="1" applyBorder="1" applyAlignment="1" applyProtection="1">
      <alignment horizontal="center"/>
    </xf>
    <xf numFmtId="3" fontId="6" fillId="3" borderId="0" xfId="0" applyNumberFormat="1" applyFont="1" applyFill="1" applyBorder="1" applyAlignment="1" applyProtection="1"/>
    <xf numFmtId="165" fontId="3" fillId="0" borderId="0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12" xfId="0" applyNumberFormat="1" applyFont="1" applyFill="1" applyBorder="1" applyAlignment="1" applyProtection="1">
      <alignment horizontal="right"/>
    </xf>
    <xf numFmtId="3" fontId="6" fillId="3" borderId="0" xfId="0" applyNumberFormat="1" applyFont="1" applyFill="1" applyBorder="1" applyAlignment="1" applyProtection="1">
      <alignment horizontal="center"/>
    </xf>
    <xf numFmtId="3" fontId="2" fillId="3" borderId="0" xfId="0" applyNumberFormat="1" applyFont="1" applyFill="1" applyBorder="1" applyAlignment="1" applyProtection="1">
      <alignment horizontal="right"/>
    </xf>
    <xf numFmtId="0" fontId="4" fillId="3" borderId="9" xfId="0" quotePrefix="1" applyFont="1" applyFill="1" applyBorder="1" applyAlignment="1" applyProtection="1">
      <alignment horizontal="left"/>
    </xf>
    <xf numFmtId="9" fontId="2" fillId="2" borderId="0" xfId="1" applyFont="1" applyFill="1" applyBorder="1" applyAlignment="1" applyProtection="1">
      <alignment horizontal="center"/>
    </xf>
    <xf numFmtId="3" fontId="2" fillId="0" borderId="0" xfId="0" applyNumberFormat="1" applyFont="1" applyFill="1" applyBorder="1" applyProtection="1"/>
    <xf numFmtId="3" fontId="2" fillId="0" borderId="12" xfId="0" applyNumberFormat="1" applyFont="1" applyFill="1" applyBorder="1" applyProtection="1"/>
    <xf numFmtId="166" fontId="2" fillId="3" borderId="4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/>
    <xf numFmtId="0" fontId="2" fillId="3" borderId="9" xfId="0" applyFont="1" applyFill="1" applyBorder="1" applyProtection="1"/>
    <xf numFmtId="165" fontId="3" fillId="0" borderId="0" xfId="0" applyNumberFormat="1" applyFont="1" applyFill="1" applyBorder="1" applyProtection="1">
      <protection locked="0"/>
    </xf>
    <xf numFmtId="1" fontId="7" fillId="0" borderId="0" xfId="0" applyNumberFormat="1" applyFont="1" applyFill="1" applyBorder="1" applyAlignment="1" applyProtection="1">
      <alignment horizontal="right"/>
      <protection locked="0"/>
    </xf>
    <xf numFmtId="0" fontId="7" fillId="0" borderId="12" xfId="0" applyNumberFormat="1" applyFont="1" applyFill="1" applyBorder="1" applyAlignment="1" applyProtection="1">
      <alignment horizontal="right"/>
      <protection locked="0"/>
    </xf>
    <xf numFmtId="166" fontId="2" fillId="3" borderId="6" xfId="0" applyNumberFormat="1" applyFont="1" applyFill="1" applyBorder="1" applyAlignment="1" applyProtection="1"/>
    <xf numFmtId="3" fontId="2" fillId="5" borderId="7" xfId="0" applyNumberFormat="1" applyFont="1" applyFill="1" applyBorder="1" applyAlignment="1" applyProtection="1">
      <protection locked="0"/>
    </xf>
    <xf numFmtId="0" fontId="2" fillId="3" borderId="6" xfId="0" applyFont="1" applyFill="1" applyBorder="1" applyAlignment="1" applyProtection="1">
      <alignment horizontal="left" shrinkToFit="1"/>
      <protection locked="0"/>
    </xf>
    <xf numFmtId="165" fontId="3" fillId="7" borderId="4" xfId="0" applyNumberFormat="1" applyFont="1" applyFill="1" applyBorder="1" applyProtection="1">
      <protection locked="0"/>
    </xf>
    <xf numFmtId="1" fontId="7" fillId="7" borderId="14" xfId="0" applyNumberFormat="1" applyFont="1" applyFill="1" applyBorder="1" applyAlignment="1" applyProtection="1">
      <alignment horizontal="right"/>
      <protection locked="0"/>
    </xf>
    <xf numFmtId="0" fontId="7" fillId="7" borderId="5" xfId="0" applyNumberFormat="1" applyFont="1" applyFill="1" applyBorder="1" applyAlignment="1" applyProtection="1">
      <alignment horizontal="right"/>
      <protection locked="0"/>
    </xf>
    <xf numFmtId="3" fontId="2" fillId="5" borderId="9" xfId="0" applyNumberFormat="1" applyFont="1" applyFill="1" applyBorder="1" applyAlignment="1" applyProtection="1">
      <protection locked="0"/>
    </xf>
    <xf numFmtId="0" fontId="2" fillId="3" borderId="12" xfId="0" applyFont="1" applyFill="1" applyBorder="1" applyProtection="1"/>
    <xf numFmtId="0" fontId="2" fillId="3" borderId="12" xfId="0" quotePrefix="1" applyFont="1" applyFill="1" applyBorder="1" applyAlignment="1" applyProtection="1">
      <alignment horizontal="left"/>
    </xf>
    <xf numFmtId="3" fontId="2" fillId="8" borderId="0" xfId="0" applyNumberFormat="1" applyFont="1" applyFill="1" applyProtection="1"/>
    <xf numFmtId="166" fontId="2" fillId="3" borderId="10" xfId="0" applyNumberFormat="1" applyFont="1" applyFill="1" applyBorder="1" applyAlignment="1" applyProtection="1"/>
    <xf numFmtId="3" fontId="4" fillId="0" borderId="0" xfId="0" applyNumberFormat="1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/>
    <xf numFmtId="3" fontId="4" fillId="4" borderId="6" xfId="0" applyNumberFormat="1" applyFont="1" applyFill="1" applyBorder="1" applyAlignment="1" applyProtection="1">
      <alignment horizontal="center"/>
    </xf>
    <xf numFmtId="3" fontId="4" fillId="3" borderId="0" xfId="0" applyNumberFormat="1" applyFont="1" applyFill="1" applyBorder="1" applyAlignment="1" applyProtection="1">
      <alignment horizontal="center"/>
    </xf>
    <xf numFmtId="0" fontId="4" fillId="3" borderId="12" xfId="0" quotePrefix="1" applyFont="1" applyFill="1" applyBorder="1" applyAlignment="1" applyProtection="1">
      <alignment horizontal="left"/>
    </xf>
    <xf numFmtId="3" fontId="6" fillId="4" borderId="6" xfId="0" applyNumberFormat="1" applyFont="1" applyFill="1" applyBorder="1" applyAlignment="1" applyProtection="1">
      <alignment horizontal="center"/>
    </xf>
    <xf numFmtId="166" fontId="2" fillId="3" borderId="1" xfId="0" applyNumberFormat="1" applyFont="1" applyFill="1" applyBorder="1" applyAlignment="1" applyProtection="1"/>
    <xf numFmtId="3" fontId="4" fillId="0" borderId="6" xfId="0" applyNumberFormat="1" applyFont="1" applyFill="1" applyBorder="1" applyAlignment="1" applyProtection="1">
      <alignment horizontal="center"/>
    </xf>
    <xf numFmtId="9" fontId="6" fillId="2" borderId="7" xfId="1" applyFont="1" applyFill="1" applyBorder="1" applyAlignment="1" applyProtection="1">
      <alignment horizontal="center"/>
    </xf>
    <xf numFmtId="3" fontId="2" fillId="2" borderId="0" xfId="0" applyNumberFormat="1" applyFont="1" applyFill="1" applyAlignment="1" applyProtection="1">
      <alignment horizontal="center"/>
    </xf>
    <xf numFmtId="3" fontId="2" fillId="2" borderId="0" xfId="0" applyNumberFormat="1" applyFont="1" applyFill="1" applyProtection="1"/>
    <xf numFmtId="3" fontId="1" fillId="2" borderId="0" xfId="0" applyNumberFormat="1" applyFont="1" applyFill="1" applyBorder="1" applyAlignment="1" applyProtection="1">
      <alignment horizontal="center"/>
    </xf>
    <xf numFmtId="3" fontId="4" fillId="0" borderId="10" xfId="0" applyNumberFormat="1" applyFont="1" applyFill="1" applyBorder="1" applyAlignment="1" applyProtection="1">
      <alignment horizontal="center"/>
    </xf>
    <xf numFmtId="3" fontId="4" fillId="3" borderId="16" xfId="0" applyNumberFormat="1" applyFont="1" applyFill="1" applyBorder="1" applyAlignment="1" applyProtection="1">
      <alignment horizontal="center"/>
    </xf>
    <xf numFmtId="0" fontId="4" fillId="3" borderId="17" xfId="0" applyFont="1" applyFill="1" applyBorder="1" applyProtection="1"/>
    <xf numFmtId="166" fontId="2" fillId="3" borderId="8" xfId="0" applyNumberFormat="1" applyFont="1" applyFill="1" applyBorder="1" applyAlignment="1" applyProtection="1"/>
    <xf numFmtId="3" fontId="2" fillId="3" borderId="16" xfId="0" applyNumberFormat="1" applyFont="1" applyFill="1" applyBorder="1" applyAlignment="1" applyProtection="1"/>
    <xf numFmtId="0" fontId="2" fillId="3" borderId="17" xfId="0" applyFont="1" applyFill="1" applyBorder="1" applyProtection="1"/>
    <xf numFmtId="3" fontId="2" fillId="5" borderId="17" xfId="0" applyNumberFormat="1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center"/>
    </xf>
    <xf numFmtId="3" fontId="1" fillId="4" borderId="6" xfId="0" applyNumberFormat="1" applyFont="1" applyFill="1" applyBorder="1" applyProtection="1"/>
    <xf numFmtId="0" fontId="2" fillId="3" borderId="12" xfId="0" applyFont="1" applyFill="1" applyBorder="1" applyAlignment="1" applyProtection="1">
      <alignment horizontal="left"/>
      <protection locked="0"/>
    </xf>
    <xf numFmtId="0" fontId="2" fillId="8" borderId="0" xfId="0" applyFont="1" applyFill="1" applyProtection="1"/>
    <xf numFmtId="0" fontId="4" fillId="0" borderId="0" xfId="0" applyFont="1" applyProtection="1"/>
    <xf numFmtId="0" fontId="4" fillId="3" borderId="0" xfId="0" applyFont="1" applyFill="1" applyProtection="1"/>
    <xf numFmtId="0" fontId="4" fillId="7" borderId="18" xfId="0" applyFont="1" applyFill="1" applyBorder="1" applyProtection="1"/>
    <xf numFmtId="0" fontId="4" fillId="7" borderId="19" xfId="0" applyFont="1" applyFill="1" applyBorder="1" applyProtection="1"/>
    <xf numFmtId="0" fontId="4" fillId="7" borderId="11" xfId="0" applyFont="1" applyFill="1" applyBorder="1" applyProtection="1"/>
    <xf numFmtId="0" fontId="4" fillId="3" borderId="13" xfId="0" applyFont="1" applyFill="1" applyBorder="1" applyProtection="1"/>
    <xf numFmtId="0" fontId="4" fillId="3" borderId="14" xfId="0" applyFont="1" applyFill="1" applyBorder="1" applyProtection="1"/>
    <xf numFmtId="0" fontId="4" fillId="3" borderId="9" xfId="0" applyFont="1" applyFill="1" applyBorder="1" applyProtection="1"/>
    <xf numFmtId="0" fontId="9" fillId="3" borderId="8" xfId="0" applyFont="1" applyFill="1" applyBorder="1" applyAlignment="1" applyProtection="1">
      <alignment horizontal="center"/>
    </xf>
    <xf numFmtId="0" fontId="4" fillId="3" borderId="14" xfId="0" applyFont="1" applyFill="1" applyBorder="1" applyAlignment="1" applyProtection="1"/>
    <xf numFmtId="0" fontId="4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0" fontId="4" fillId="7" borderId="0" xfId="0" applyFont="1" applyFill="1" applyBorder="1" applyAlignment="1" applyProtection="1">
      <alignment horizontal="center"/>
    </xf>
    <xf numFmtId="0" fontId="4" fillId="6" borderId="21" xfId="0" applyFont="1" applyFill="1" applyBorder="1" applyAlignment="1" applyProtection="1">
      <alignment horizontal="center"/>
    </xf>
    <xf numFmtId="0" fontId="4" fillId="6" borderId="14" xfId="0" applyFont="1" applyFill="1" applyBorder="1" applyAlignment="1" applyProtection="1">
      <alignment horizontal="center"/>
    </xf>
    <xf numFmtId="0" fontId="4" fillId="6" borderId="7" xfId="0" applyFont="1" applyFill="1" applyBorder="1" applyAlignment="1" applyProtection="1">
      <alignment horizontal="center"/>
    </xf>
    <xf numFmtId="0" fontId="4" fillId="6" borderId="9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center"/>
      <protection locked="0"/>
    </xf>
    <xf numFmtId="3" fontId="1" fillId="4" borderId="1" xfId="0" applyNumberFormat="1" applyFont="1" applyFill="1" applyBorder="1" applyProtection="1"/>
    <xf numFmtId="0" fontId="9" fillId="3" borderId="18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9" fillId="3" borderId="20" xfId="0" applyFont="1" applyFill="1" applyBorder="1" applyAlignment="1" applyProtection="1">
      <alignment horizontal="center"/>
    </xf>
    <xf numFmtId="0" fontId="4" fillId="3" borderId="10" xfId="0" applyFont="1" applyFill="1" applyBorder="1" applyAlignment="1" applyProtection="1">
      <alignment horizontal="center" vertical="center"/>
    </xf>
    <xf numFmtId="0" fontId="1" fillId="3" borderId="0" xfId="0" applyFont="1" applyFill="1" applyProtection="1"/>
    <xf numFmtId="3" fontId="1" fillId="3" borderId="0" xfId="0" applyNumberFormat="1" applyFont="1" applyFill="1" applyBorder="1" applyProtection="1"/>
    <xf numFmtId="0" fontId="12" fillId="3" borderId="0" xfId="0" applyFont="1" applyFill="1" applyBorder="1" applyAlignment="1" applyProtection="1">
      <alignment horizontal="center"/>
    </xf>
    <xf numFmtId="0" fontId="13" fillId="3" borderId="0" xfId="0" applyFont="1" applyFill="1" applyBorder="1" applyAlignment="1" applyProtection="1">
      <alignment horizontal="left" vertical="center" indent="1"/>
    </xf>
    <xf numFmtId="0" fontId="14" fillId="3" borderId="0" xfId="0" applyFont="1" applyFill="1" applyBorder="1" applyAlignment="1" applyProtection="1">
      <alignment horizontal="right" vertical="center" indent="1"/>
    </xf>
    <xf numFmtId="0" fontId="14" fillId="3" borderId="0" xfId="0" applyFont="1" applyFill="1" applyBorder="1" applyAlignment="1" applyProtection="1">
      <alignment horizontal="left" indent="1"/>
    </xf>
    <xf numFmtId="0" fontId="1" fillId="3" borderId="0" xfId="0" applyFont="1" applyFill="1" applyBorder="1" applyAlignment="1" applyProtection="1">
      <alignment horizontal="center"/>
    </xf>
    <xf numFmtId="0" fontId="1" fillId="5" borderId="22" xfId="0" applyFont="1" applyFill="1" applyBorder="1" applyAlignment="1" applyProtection="1">
      <alignment horizontal="center"/>
    </xf>
    <xf numFmtId="0" fontId="16" fillId="3" borderId="0" xfId="0" applyFont="1" applyFill="1" applyBorder="1" applyAlignment="1" applyProtection="1">
      <alignment horizontal="left" vertical="center" indent="1"/>
    </xf>
    <xf numFmtId="0" fontId="1" fillId="3" borderId="0" xfId="0" applyFont="1" applyFill="1" applyBorder="1" applyAlignment="1" applyProtection="1"/>
    <xf numFmtId="0" fontId="16" fillId="3" borderId="0" xfId="0" applyFont="1" applyFill="1" applyBorder="1" applyAlignment="1" applyProtection="1">
      <alignment vertical="center"/>
    </xf>
    <xf numFmtId="0" fontId="17" fillId="3" borderId="16" xfId="0" applyFont="1" applyFill="1" applyBorder="1" applyAlignment="1" applyProtection="1">
      <alignment horizontal="center" vertical="center"/>
    </xf>
    <xf numFmtId="6" fontId="3" fillId="3" borderId="3" xfId="0" applyNumberFormat="1" applyFont="1" applyFill="1" applyBorder="1" applyAlignment="1" applyProtection="1">
      <alignment vertical="center" shrinkToFit="1"/>
    </xf>
    <xf numFmtId="165" fontId="3" fillId="5" borderId="3" xfId="0" applyNumberFormat="1" applyFont="1" applyFill="1" applyBorder="1" applyAlignment="1" applyProtection="1">
      <alignment shrinkToFit="1"/>
      <protection locked="0"/>
    </xf>
    <xf numFmtId="1" fontId="7" fillId="5" borderId="7" xfId="0" applyNumberFormat="1" applyFont="1" applyFill="1" applyBorder="1" applyAlignment="1" applyProtection="1">
      <alignment horizontal="right" shrinkToFit="1"/>
      <protection locked="0"/>
    </xf>
    <xf numFmtId="165" fontId="3" fillId="3" borderId="15" xfId="0" applyNumberFormat="1" applyFont="1" applyFill="1" applyBorder="1" applyAlignment="1" applyProtection="1">
      <alignment horizontal="center" shrinkToFit="1"/>
    </xf>
    <xf numFmtId="1" fontId="8" fillId="3" borderId="19" xfId="0" applyNumberFormat="1" applyFont="1" applyFill="1" applyBorder="1" applyAlignment="1" applyProtection="1">
      <alignment horizontal="right" shrinkToFit="1"/>
    </xf>
    <xf numFmtId="0" fontId="4" fillId="3" borderId="16" xfId="0" applyFont="1" applyFill="1" applyBorder="1" applyAlignment="1" applyProtection="1">
      <alignment horizontal="left"/>
    </xf>
    <xf numFmtId="0" fontId="4" fillId="3" borderId="17" xfId="0" applyFont="1" applyFill="1" applyBorder="1" applyAlignment="1" applyProtection="1">
      <alignment horizontal="left"/>
    </xf>
    <xf numFmtId="0" fontId="11" fillId="7" borderId="19" xfId="0" applyFont="1" applyFill="1" applyBorder="1" applyAlignment="1" applyProtection="1">
      <alignment horizontal="center"/>
      <protection locked="0"/>
    </xf>
    <xf numFmtId="0" fontId="4" fillId="7" borderId="9" xfId="0" applyFont="1" applyFill="1" applyBorder="1" applyProtection="1"/>
    <xf numFmtId="1" fontId="4" fillId="6" borderId="21" xfId="0" applyNumberFormat="1" applyFont="1" applyFill="1" applyBorder="1" applyAlignment="1" applyProtection="1">
      <alignment horizontal="center"/>
    </xf>
    <xf numFmtId="1" fontId="4" fillId="3" borderId="13" xfId="0" applyNumberFormat="1" applyFont="1" applyFill="1" applyBorder="1" applyProtection="1"/>
    <xf numFmtId="166" fontId="7" fillId="7" borderId="7" xfId="0" applyNumberFormat="1" applyFont="1" applyFill="1" applyBorder="1" applyAlignment="1" applyProtection="1">
      <alignment horizontal="right" shrinkToFit="1"/>
      <protection locked="0"/>
    </xf>
    <xf numFmtId="0" fontId="4" fillId="6" borderId="4" xfId="0" applyFont="1" applyFill="1" applyBorder="1" applyAlignment="1" applyProtection="1">
      <alignment horizontal="center"/>
    </xf>
    <xf numFmtId="0" fontId="4" fillId="3" borderId="4" xfId="0" applyFont="1" applyFill="1" applyBorder="1" applyProtection="1"/>
    <xf numFmtId="165" fontId="3" fillId="5" borderId="7" xfId="0" applyNumberFormat="1" applyFont="1" applyFill="1" applyBorder="1" applyAlignment="1" applyProtection="1">
      <alignment shrinkToFit="1"/>
      <protection locked="0"/>
    </xf>
    <xf numFmtId="165" fontId="3" fillId="3" borderId="18" xfId="0" applyNumberFormat="1" applyFont="1" applyFill="1" applyBorder="1" applyAlignment="1" applyProtection="1">
      <alignment horizontal="center" shrinkToFit="1"/>
    </xf>
    <xf numFmtId="165" fontId="3" fillId="3" borderId="7" xfId="0" applyNumberFormat="1" applyFont="1" applyFill="1" applyBorder="1" applyAlignment="1" applyProtection="1">
      <alignment horizontal="right" shrinkToFit="1"/>
    </xf>
    <xf numFmtId="164" fontId="2" fillId="5" borderId="0" xfId="0" applyNumberFormat="1" applyFont="1" applyFill="1" applyBorder="1" applyAlignment="1" applyProtection="1">
      <protection locked="0"/>
    </xf>
    <xf numFmtId="6" fontId="2" fillId="3" borderId="0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 indent="1"/>
    </xf>
    <xf numFmtId="0" fontId="2" fillId="3" borderId="20" xfId="0" quotePrefix="1" applyFont="1" applyFill="1" applyBorder="1" applyAlignment="1" applyProtection="1">
      <alignment horizontal="left" wrapText="1"/>
    </xf>
    <xf numFmtId="0" fontId="2" fillId="3" borderId="18" xfId="0" applyFont="1" applyFill="1" applyBorder="1" applyAlignment="1" applyProtection="1">
      <alignment horizontal="left" wrapText="1"/>
    </xf>
    <xf numFmtId="0" fontId="1" fillId="0" borderId="0" xfId="0" applyFont="1" applyBorder="1" applyProtection="1"/>
    <xf numFmtId="0" fontId="4" fillId="3" borderId="7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horizontal="center" vertical="center"/>
    </xf>
    <xf numFmtId="165" fontId="3" fillId="7" borderId="0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right" shrinkToFit="1"/>
    </xf>
    <xf numFmtId="1" fontId="8" fillId="3" borderId="9" xfId="0" applyNumberFormat="1" applyFont="1" applyFill="1" applyBorder="1" applyAlignment="1" applyProtection="1">
      <alignment horizontal="right" shrinkToFit="1"/>
    </xf>
    <xf numFmtId="3" fontId="3" fillId="5" borderId="7" xfId="0" applyNumberFormat="1" applyFont="1" applyFill="1" applyBorder="1" applyAlignment="1" applyProtection="1">
      <alignment horizontal="right" shrinkToFit="1"/>
      <protection locked="0"/>
    </xf>
    <xf numFmtId="3" fontId="3" fillId="5" borderId="9" xfId="0" applyNumberFormat="1" applyFont="1" applyFill="1" applyBorder="1" applyAlignment="1" applyProtection="1">
      <alignment horizontal="right" shrinkToFit="1"/>
      <protection locked="0"/>
    </xf>
    <xf numFmtId="3" fontId="3" fillId="5" borderId="7" xfId="0" applyNumberFormat="1" applyFont="1" applyFill="1" applyBorder="1" applyAlignment="1" applyProtection="1">
      <alignment shrinkToFit="1"/>
      <protection locked="0"/>
    </xf>
    <xf numFmtId="165" fontId="3" fillId="5" borderId="7" xfId="0" applyNumberFormat="1" applyFont="1" applyFill="1" applyBorder="1" applyAlignment="1" applyProtection="1">
      <alignment horizontal="right" shrinkToFit="1"/>
      <protection locked="0"/>
    </xf>
    <xf numFmtId="165" fontId="3" fillId="5" borderId="9" xfId="0" applyNumberFormat="1" applyFont="1" applyFill="1" applyBorder="1" applyAlignment="1" applyProtection="1">
      <alignment horizontal="right" shrinkToFit="1"/>
      <protection locked="0"/>
    </xf>
    <xf numFmtId="2" fontId="7" fillId="5" borderId="7" xfId="0" applyNumberFormat="1" applyFont="1" applyFill="1" applyBorder="1" applyAlignment="1" applyProtection="1">
      <alignment horizontal="right" shrinkToFit="1"/>
      <protection locked="0"/>
    </xf>
    <xf numFmtId="2" fontId="7" fillId="3" borderId="14" xfId="0" applyNumberFormat="1" applyFont="1" applyFill="1" applyBorder="1" applyAlignment="1" applyProtection="1">
      <alignment horizontal="right" shrinkToFit="1"/>
    </xf>
    <xf numFmtId="2" fontId="8" fillId="3" borderId="14" xfId="0" applyNumberFormat="1" applyFont="1" applyFill="1" applyBorder="1" applyAlignment="1" applyProtection="1">
      <alignment horizontal="right" shrinkToFit="1"/>
    </xf>
    <xf numFmtId="2" fontId="7" fillId="3" borderId="16" xfId="0" applyNumberFormat="1" applyFont="1" applyFill="1" applyBorder="1" applyAlignment="1" applyProtection="1">
      <alignment horizontal="right" shrinkToFit="1"/>
    </xf>
    <xf numFmtId="2" fontId="8" fillId="3" borderId="19" xfId="0" applyNumberFormat="1" applyFont="1" applyFill="1" applyBorder="1" applyAlignment="1" applyProtection="1">
      <alignment horizontal="right" shrinkToFit="1"/>
    </xf>
    <xf numFmtId="0" fontId="7" fillId="5" borderId="7" xfId="0" applyNumberFormat="1" applyFont="1" applyFill="1" applyBorder="1" applyAlignment="1" applyProtection="1">
      <alignment horizontal="right" shrinkToFit="1"/>
      <protection locked="0"/>
    </xf>
    <xf numFmtId="3" fontId="2" fillId="3" borderId="9" xfId="0" applyNumberFormat="1" applyFont="1" applyFill="1" applyBorder="1" applyAlignment="1" applyProtection="1">
      <alignment shrinkToFit="1"/>
    </xf>
    <xf numFmtId="2" fontId="2" fillId="3" borderId="14" xfId="0" applyNumberFormat="1" applyFont="1" applyFill="1" applyBorder="1" applyAlignment="1" applyProtection="1">
      <alignment shrinkToFit="1"/>
    </xf>
    <xf numFmtId="6" fontId="3" fillId="3" borderId="13" xfId="0" applyNumberFormat="1" applyFont="1" applyFill="1" applyBorder="1" applyAlignment="1" applyProtection="1">
      <alignment vertical="center" shrinkToFit="1"/>
    </xf>
    <xf numFmtId="6" fontId="2" fillId="3" borderId="5" xfId="0" applyNumberFormat="1" applyFont="1" applyFill="1" applyBorder="1" applyAlignment="1" applyProtection="1">
      <alignment vertical="center" shrinkToFit="1"/>
    </xf>
    <xf numFmtId="6" fontId="2" fillId="3" borderId="4" xfId="0" applyNumberFormat="1" applyFont="1" applyFill="1" applyBorder="1" applyAlignment="1" applyProtection="1">
      <alignment vertical="center" shrinkToFit="1"/>
    </xf>
    <xf numFmtId="0" fontId="19" fillId="3" borderId="17" xfId="0" applyFont="1" applyFill="1" applyBorder="1" applyProtection="1"/>
    <xf numFmtId="0" fontId="19" fillId="3" borderId="12" xfId="0" applyFont="1" applyFill="1" applyBorder="1" applyProtection="1"/>
    <xf numFmtId="0" fontId="19" fillId="3" borderId="12" xfId="0" quotePrefix="1" applyFont="1" applyFill="1" applyBorder="1" applyAlignment="1" applyProtection="1">
      <alignment horizontal="left"/>
    </xf>
    <xf numFmtId="165" fontId="3" fillId="5" borderId="23" xfId="0" applyNumberFormat="1" applyFont="1" applyFill="1" applyBorder="1" applyAlignment="1" applyProtection="1">
      <alignment shrinkToFit="1"/>
      <protection locked="0"/>
    </xf>
    <xf numFmtId="165" fontId="3" fillId="3" borderId="25" xfId="0" applyNumberFormat="1" applyFont="1" applyFill="1" applyBorder="1" applyAlignment="1" applyProtection="1">
      <alignment shrinkToFit="1"/>
    </xf>
    <xf numFmtId="0" fontId="11" fillId="7" borderId="19" xfId="0" applyFont="1" applyFill="1" applyBorder="1" applyAlignment="1" applyProtection="1">
      <alignment horizontal="center"/>
      <protection locked="0"/>
    </xf>
    <xf numFmtId="0" fontId="21" fillId="3" borderId="0" xfId="0" applyFont="1" applyFill="1" applyBorder="1" applyProtection="1"/>
    <xf numFmtId="9" fontId="3" fillId="3" borderId="3" xfId="1" applyFont="1" applyFill="1" applyBorder="1" applyAlignment="1" applyProtection="1">
      <alignment vertical="center"/>
    </xf>
    <xf numFmtId="3" fontId="2" fillId="7" borderId="1" xfId="0" applyNumberFormat="1" applyFont="1" applyFill="1" applyBorder="1" applyProtection="1"/>
    <xf numFmtId="167" fontId="7" fillId="5" borderId="7" xfId="0" applyNumberFormat="1" applyFont="1" applyFill="1" applyBorder="1" applyAlignment="1" applyProtection="1">
      <alignment horizontal="right" shrinkToFit="1"/>
      <protection locked="0"/>
    </xf>
    <xf numFmtId="167" fontId="7" fillId="3" borderId="17" xfId="0" applyNumberFormat="1" applyFont="1" applyFill="1" applyBorder="1" applyAlignment="1" applyProtection="1">
      <alignment horizontal="right" shrinkToFit="1"/>
    </xf>
    <xf numFmtId="167" fontId="8" fillId="3" borderId="9" xfId="0" applyNumberFormat="1" applyFont="1" applyFill="1" applyBorder="1" applyAlignment="1" applyProtection="1">
      <alignment horizontal="right" shrinkToFit="1"/>
    </xf>
    <xf numFmtId="167" fontId="7" fillId="3" borderId="9" xfId="0" applyNumberFormat="1" applyFont="1" applyFill="1" applyBorder="1" applyAlignment="1" applyProtection="1">
      <alignment horizontal="right" shrinkToFit="1"/>
    </xf>
    <xf numFmtId="167" fontId="8" fillId="3" borderId="11" xfId="0" applyNumberFormat="1" applyFont="1" applyFill="1" applyBorder="1" applyAlignment="1" applyProtection="1">
      <alignment horizontal="right" shrinkToFit="1"/>
    </xf>
    <xf numFmtId="165" fontId="22" fillId="5" borderId="3" xfId="0" applyNumberFormat="1" applyFont="1" applyFill="1" applyBorder="1" applyAlignment="1" applyProtection="1">
      <alignment shrinkToFit="1"/>
      <protection locked="0"/>
    </xf>
    <xf numFmtId="165" fontId="22" fillId="3" borderId="15" xfId="0" applyNumberFormat="1" applyFont="1" applyFill="1" applyBorder="1" applyAlignment="1" applyProtection="1">
      <alignment horizontal="center" shrinkToFit="1"/>
    </xf>
    <xf numFmtId="6" fontId="22" fillId="3" borderId="3" xfId="0" applyNumberFormat="1" applyFont="1" applyFill="1" applyBorder="1" applyAlignment="1" applyProtection="1">
      <alignment vertical="center" shrinkToFit="1"/>
    </xf>
    <xf numFmtId="165" fontId="3" fillId="5" borderId="10" xfId="0" applyNumberFormat="1" applyFont="1" applyFill="1" applyBorder="1" applyAlignment="1" applyProtection="1">
      <alignment horizontal="right" shrinkToFit="1"/>
      <protection locked="0"/>
    </xf>
    <xf numFmtId="165" fontId="3" fillId="5" borderId="17" xfId="0" applyNumberFormat="1" applyFont="1" applyFill="1" applyBorder="1" applyAlignment="1" applyProtection="1">
      <alignment horizontal="right" shrinkToFit="1"/>
      <protection locked="0"/>
    </xf>
    <xf numFmtId="165" fontId="3" fillId="5" borderId="10" xfId="0" applyNumberFormat="1" applyFont="1" applyFill="1" applyBorder="1" applyAlignment="1" applyProtection="1">
      <alignment shrinkToFit="1"/>
      <protection locked="0"/>
    </xf>
    <xf numFmtId="165" fontId="3" fillId="3" borderId="27" xfId="0" applyNumberFormat="1" applyFont="1" applyFill="1" applyBorder="1" applyAlignment="1" applyProtection="1">
      <alignment horizontal="right" shrinkToFit="1"/>
    </xf>
    <xf numFmtId="165" fontId="3" fillId="3" borderId="28" xfId="0" applyNumberFormat="1" applyFont="1" applyFill="1" applyBorder="1" applyAlignment="1" applyProtection="1">
      <alignment horizontal="right" shrinkToFit="1"/>
    </xf>
    <xf numFmtId="165" fontId="3" fillId="3" borderId="29" xfId="0" applyNumberFormat="1" applyFont="1" applyFill="1" applyBorder="1" applyAlignment="1" applyProtection="1">
      <alignment horizontal="right" shrinkToFit="1"/>
    </xf>
    <xf numFmtId="165" fontId="22" fillId="5" borderId="23" xfId="0" applyNumberFormat="1" applyFont="1" applyFill="1" applyBorder="1" applyAlignment="1" applyProtection="1">
      <alignment shrinkToFit="1"/>
      <protection locked="0"/>
    </xf>
    <xf numFmtId="165" fontId="22" fillId="3" borderId="30" xfId="0" applyNumberFormat="1" applyFont="1" applyFill="1" applyBorder="1" applyAlignment="1" applyProtection="1">
      <alignment shrinkToFit="1"/>
    </xf>
    <xf numFmtId="14" fontId="15" fillId="5" borderId="22" xfId="0" applyNumberFormat="1" applyFont="1" applyFill="1" applyBorder="1" applyAlignment="1" applyProtection="1">
      <alignment horizontal="left" vertical="center" indent="1"/>
      <protection locked="0"/>
    </xf>
    <xf numFmtId="1" fontId="9" fillId="7" borderId="0" xfId="0" applyNumberFormat="1" applyFont="1" applyFill="1" applyBorder="1" applyAlignment="1" applyProtection="1">
      <alignment horizontal="center"/>
      <protection locked="0"/>
    </xf>
    <xf numFmtId="1" fontId="0" fillId="3" borderId="31" xfId="0" applyNumberFormat="1" applyFont="1" applyFill="1" applyBorder="1" applyAlignment="1" applyProtection="1">
      <alignment horizontal="left"/>
    </xf>
    <xf numFmtId="1" fontId="3" fillId="5" borderId="10" xfId="0" applyNumberFormat="1" applyFont="1" applyFill="1" applyBorder="1" applyAlignment="1" applyProtection="1">
      <alignment horizontal="right" shrinkToFit="1"/>
      <protection locked="0"/>
    </xf>
    <xf numFmtId="1" fontId="3" fillId="5" borderId="17" xfId="0" applyNumberFormat="1" applyFont="1" applyFill="1" applyBorder="1" applyAlignment="1" applyProtection="1">
      <alignment horizontal="right" shrinkToFit="1"/>
      <protection locked="0"/>
    </xf>
    <xf numFmtId="3" fontId="3" fillId="5" borderId="10" xfId="0" applyNumberFormat="1" applyFont="1" applyFill="1" applyBorder="1" applyAlignment="1" applyProtection="1">
      <alignment horizontal="right" shrinkToFit="1"/>
      <protection locked="0"/>
    </xf>
    <xf numFmtId="3" fontId="3" fillId="5" borderId="17" xfId="0" applyNumberFormat="1" applyFont="1" applyFill="1" applyBorder="1" applyAlignment="1" applyProtection="1">
      <alignment horizontal="right" shrinkToFit="1"/>
      <protection locked="0"/>
    </xf>
    <xf numFmtId="3" fontId="3" fillId="5" borderId="10" xfId="0" applyNumberFormat="1" applyFont="1" applyFill="1" applyBorder="1" applyAlignment="1" applyProtection="1">
      <alignment shrinkToFit="1"/>
      <protection locked="0"/>
    </xf>
    <xf numFmtId="0" fontId="20" fillId="3" borderId="9" xfId="0" applyFont="1" applyFill="1" applyBorder="1" applyProtection="1"/>
    <xf numFmtId="165" fontId="3" fillId="3" borderId="26" xfId="0" applyNumberFormat="1" applyFont="1" applyFill="1" applyBorder="1" applyAlignment="1" applyProtection="1">
      <alignment horizontal="right" shrinkToFit="1"/>
    </xf>
    <xf numFmtId="0" fontId="4" fillId="3" borderId="17" xfId="0" quotePrefix="1" applyFont="1" applyFill="1" applyBorder="1" applyAlignment="1" applyProtection="1">
      <alignment horizontal="left"/>
    </xf>
    <xf numFmtId="3" fontId="2" fillId="3" borderId="17" xfId="0" applyNumberFormat="1" applyFont="1" applyFill="1" applyBorder="1" applyAlignment="1" applyProtection="1">
      <alignment horizontal="right" shrinkToFit="1"/>
    </xf>
    <xf numFmtId="3" fontId="2" fillId="3" borderId="16" xfId="0" applyNumberFormat="1" applyFont="1" applyFill="1" applyBorder="1" applyAlignment="1" applyProtection="1">
      <alignment horizontal="right" shrinkToFit="1"/>
    </xf>
    <xf numFmtId="165" fontId="3" fillId="3" borderId="31" xfId="0" applyNumberFormat="1" applyFont="1" applyFill="1" applyBorder="1" applyAlignment="1" applyProtection="1">
      <alignment horizontal="right" shrinkToFit="1"/>
    </xf>
    <xf numFmtId="164" fontId="2" fillId="3" borderId="1" xfId="0" applyNumberFormat="1" applyFont="1" applyFill="1" applyBorder="1" applyAlignment="1" applyProtection="1"/>
    <xf numFmtId="165" fontId="3" fillId="3" borderId="24" xfId="0" applyNumberFormat="1" applyFont="1" applyFill="1" applyBorder="1" applyAlignment="1" applyProtection="1">
      <alignment shrinkToFit="1"/>
    </xf>
    <xf numFmtId="164" fontId="2" fillId="3" borderId="32" xfId="0" applyNumberFormat="1" applyFont="1" applyFill="1" applyBorder="1" applyAlignment="1" applyProtection="1">
      <alignment shrinkToFit="1"/>
    </xf>
    <xf numFmtId="164" fontId="2" fillId="3" borderId="18" xfId="0" applyNumberFormat="1" applyFont="1" applyFill="1" applyBorder="1" applyAlignment="1" applyProtection="1">
      <alignment shrinkToFit="1"/>
    </xf>
    <xf numFmtId="0" fontId="4" fillId="3" borderId="33" xfId="0" applyFont="1" applyFill="1" applyBorder="1" applyAlignment="1" applyProtection="1">
      <alignment vertical="center"/>
    </xf>
    <xf numFmtId="164" fontId="2" fillId="3" borderId="34" xfId="0" applyNumberFormat="1" applyFont="1" applyFill="1" applyBorder="1" applyAlignment="1" applyProtection="1">
      <alignment vertical="center"/>
    </xf>
    <xf numFmtId="166" fontId="2" fillId="3" borderId="34" xfId="0" applyNumberFormat="1" applyFont="1" applyFill="1" applyBorder="1" applyAlignment="1" applyProtection="1">
      <alignment vertical="center"/>
    </xf>
    <xf numFmtId="3" fontId="2" fillId="4" borderId="34" xfId="0" applyNumberFormat="1" applyFont="1" applyFill="1" applyBorder="1" applyProtection="1"/>
    <xf numFmtId="164" fontId="2" fillId="3" borderId="35" xfId="0" applyNumberFormat="1" applyFont="1" applyFill="1" applyBorder="1" applyAlignment="1" applyProtection="1">
      <alignment vertical="center" shrinkToFit="1"/>
    </xf>
    <xf numFmtId="164" fontId="2" fillId="3" borderId="36" xfId="0" applyNumberFormat="1" applyFont="1" applyFill="1" applyBorder="1" applyAlignment="1" applyProtection="1">
      <alignment vertical="center" shrinkToFit="1"/>
    </xf>
    <xf numFmtId="6" fontId="3" fillId="3" borderId="37" xfId="0" applyNumberFormat="1" applyFont="1" applyFill="1" applyBorder="1" applyAlignment="1" applyProtection="1">
      <alignment vertical="center" shrinkToFit="1"/>
    </xf>
    <xf numFmtId="164" fontId="2" fillId="3" borderId="38" xfId="0" applyNumberFormat="1" applyFont="1" applyFill="1" applyBorder="1" applyAlignment="1" applyProtection="1">
      <alignment vertical="center" shrinkToFit="1"/>
    </xf>
    <xf numFmtId="6" fontId="3" fillId="3" borderId="39" xfId="0" applyNumberFormat="1" applyFont="1" applyFill="1" applyBorder="1" applyAlignment="1" applyProtection="1">
      <alignment vertical="center" shrinkToFit="1"/>
    </xf>
    <xf numFmtId="165" fontId="22" fillId="3" borderId="31" xfId="0" applyNumberFormat="1" applyFont="1" applyFill="1" applyBorder="1" applyAlignment="1" applyProtection="1">
      <alignment horizontal="right" shrinkToFit="1"/>
    </xf>
    <xf numFmtId="166" fontId="7" fillId="7" borderId="10" xfId="0" applyNumberFormat="1" applyFont="1" applyFill="1" applyBorder="1" applyAlignment="1" applyProtection="1">
      <alignment horizontal="right" shrinkToFit="1"/>
      <protection locked="0"/>
    </xf>
    <xf numFmtId="165" fontId="3" fillId="3" borderId="6" xfId="0" applyNumberFormat="1" applyFont="1" applyFill="1" applyBorder="1" applyAlignment="1" applyProtection="1">
      <alignment horizontal="right" shrinkToFit="1"/>
    </xf>
    <xf numFmtId="0" fontId="4" fillId="3" borderId="6" xfId="0" applyFont="1" applyFill="1" applyBorder="1" applyAlignment="1" applyProtection="1">
      <alignment vertical="center"/>
    </xf>
    <xf numFmtId="165" fontId="22" fillId="3" borderId="24" xfId="0" applyNumberFormat="1" applyFont="1" applyFill="1" applyBorder="1" applyAlignment="1" applyProtection="1">
      <alignment shrinkToFit="1"/>
    </xf>
    <xf numFmtId="166" fontId="7" fillId="7" borderId="1" xfId="0" applyNumberFormat="1" applyFont="1" applyFill="1" applyBorder="1" applyAlignment="1" applyProtection="1">
      <alignment horizontal="right" shrinkToFit="1"/>
      <protection locked="0"/>
    </xf>
    <xf numFmtId="165" fontId="3" fillId="3" borderId="11" xfId="0" applyNumberFormat="1" applyFont="1" applyFill="1" applyBorder="1" applyAlignment="1" applyProtection="1">
      <alignment horizontal="right" shrinkToFit="1"/>
    </xf>
    <xf numFmtId="165" fontId="3" fillId="3" borderId="19" xfId="0" applyNumberFormat="1" applyFont="1" applyFill="1" applyBorder="1" applyAlignment="1" applyProtection="1">
      <alignment horizontal="right" shrinkToFit="1"/>
    </xf>
    <xf numFmtId="165" fontId="3" fillId="3" borderId="18" xfId="0" applyNumberFormat="1" applyFont="1" applyFill="1" applyBorder="1" applyAlignment="1" applyProtection="1">
      <alignment horizontal="right" shrinkToFit="1"/>
    </xf>
    <xf numFmtId="3" fontId="2" fillId="4" borderId="34" xfId="0" applyNumberFormat="1" applyFont="1" applyFill="1" applyBorder="1" applyAlignment="1" applyProtection="1">
      <alignment vertical="center"/>
    </xf>
    <xf numFmtId="6" fontId="22" fillId="3" borderId="37" xfId="0" applyNumberFormat="1" applyFont="1" applyFill="1" applyBorder="1" applyAlignment="1" applyProtection="1">
      <alignment vertical="center" shrinkToFit="1"/>
    </xf>
    <xf numFmtId="166" fontId="7" fillId="7" borderId="34" xfId="0" applyNumberFormat="1" applyFont="1" applyFill="1" applyBorder="1" applyAlignment="1" applyProtection="1">
      <alignment horizontal="right" shrinkToFit="1"/>
      <protection locked="0"/>
    </xf>
    <xf numFmtId="165" fontId="3" fillId="3" borderId="34" xfId="0" applyNumberFormat="1" applyFont="1" applyFill="1" applyBorder="1" applyAlignment="1" applyProtection="1">
      <alignment horizontal="right" shrinkToFit="1"/>
    </xf>
    <xf numFmtId="165" fontId="3" fillId="3" borderId="39" xfId="0" applyNumberFormat="1" applyFont="1" applyFill="1" applyBorder="1" applyAlignment="1" applyProtection="1">
      <alignment horizontal="right" shrinkToFit="1"/>
    </xf>
    <xf numFmtId="0" fontId="11" fillId="7" borderId="19" xfId="0" applyFont="1" applyFill="1" applyBorder="1" applyAlignment="1" applyProtection="1">
      <alignment horizontal="center"/>
      <protection locked="0"/>
    </xf>
    <xf numFmtId="165" fontId="3" fillId="3" borderId="0" xfId="0" applyNumberFormat="1" applyFont="1" applyFill="1" applyBorder="1" applyAlignment="1" applyProtection="1">
      <alignment horizontal="right" shrinkToFit="1"/>
    </xf>
    <xf numFmtId="1" fontId="7" fillId="9" borderId="7" xfId="0" applyNumberFormat="1" applyFont="1" applyFill="1" applyBorder="1" applyAlignment="1" applyProtection="1">
      <alignment horizontal="right" shrinkToFit="1"/>
      <protection locked="0"/>
    </xf>
    <xf numFmtId="2" fontId="7" fillId="9" borderId="7" xfId="0" applyNumberFormat="1" applyFont="1" applyFill="1" applyBorder="1" applyAlignment="1" applyProtection="1">
      <alignment horizontal="right" shrinkToFit="1"/>
      <protection locked="0"/>
    </xf>
    <xf numFmtId="165" fontId="3" fillId="9" borderId="3" xfId="0" applyNumberFormat="1" applyFont="1" applyFill="1" applyBorder="1" applyAlignment="1" applyProtection="1">
      <alignment shrinkToFit="1"/>
      <protection locked="0"/>
    </xf>
    <xf numFmtId="167" fontId="7" fillId="9" borderId="7" xfId="0" applyNumberFormat="1" applyFont="1" applyFill="1" applyBorder="1" applyAlignment="1" applyProtection="1">
      <alignment horizontal="right" shrinkToFit="1"/>
      <protection locked="0"/>
    </xf>
    <xf numFmtId="165" fontId="3" fillId="9" borderId="23" xfId="0" applyNumberFormat="1" applyFont="1" applyFill="1" applyBorder="1" applyAlignment="1" applyProtection="1">
      <alignment shrinkToFit="1"/>
      <protection locked="0"/>
    </xf>
    <xf numFmtId="0" fontId="11" fillId="7" borderId="19" xfId="0" applyFont="1" applyFill="1" applyBorder="1" applyAlignment="1" applyProtection="1">
      <alignment horizontal="left"/>
      <protection locked="0"/>
    </xf>
    <xf numFmtId="0" fontId="23" fillId="3" borderId="12" xfId="0" applyFont="1" applyFill="1" applyBorder="1" applyProtection="1"/>
    <xf numFmtId="0" fontId="23" fillId="3" borderId="12" xfId="0" quotePrefix="1" applyFont="1" applyFill="1" applyBorder="1" applyAlignment="1" applyProtection="1">
      <alignment horizontal="left"/>
    </xf>
    <xf numFmtId="0" fontId="23" fillId="3" borderId="12" xfId="0" applyFont="1" applyFill="1" applyBorder="1" applyAlignment="1" applyProtection="1">
      <alignment horizontal="left"/>
      <protection locked="0"/>
    </xf>
    <xf numFmtId="0" fontId="23" fillId="3" borderId="6" xfId="0" applyFont="1" applyFill="1" applyBorder="1" applyAlignment="1" applyProtection="1">
      <alignment horizontal="left" shrinkToFit="1"/>
      <protection locked="0"/>
    </xf>
    <xf numFmtId="0" fontId="12" fillId="3" borderId="0" xfId="0" applyFont="1" applyFill="1" applyBorder="1" applyProtection="1"/>
    <xf numFmtId="0" fontId="1" fillId="7" borderId="0" xfId="0" applyFont="1" applyFill="1" applyBorder="1" applyProtection="1"/>
    <xf numFmtId="0" fontId="11" fillId="7" borderId="7" xfId="0" applyFont="1" applyFill="1" applyBorder="1" applyAlignment="1" applyProtection="1">
      <alignment horizontal="center"/>
      <protection locked="0"/>
    </xf>
    <xf numFmtId="6" fontId="2" fillId="3" borderId="0" xfId="0" applyNumberFormat="1" applyFont="1" applyFill="1" applyBorder="1" applyAlignment="1" applyProtection="1">
      <alignment vertical="center" shrinkToFit="1"/>
    </xf>
    <xf numFmtId="165" fontId="5" fillId="3" borderId="24" xfId="0" applyNumberFormat="1" applyFont="1" applyFill="1" applyBorder="1" applyAlignment="1" applyProtection="1">
      <alignment horizontal="center" shrinkToFit="1"/>
    </xf>
    <xf numFmtId="6" fontId="11" fillId="3" borderId="13" xfId="0" applyNumberFormat="1" applyFont="1" applyFill="1" applyBorder="1" applyAlignment="1" applyProtection="1">
      <alignment horizontal="center" vertical="center" shrinkToFit="1"/>
    </xf>
    <xf numFmtId="0" fontId="11" fillId="7" borderId="19" xfId="0" applyFont="1" applyFill="1" applyBorder="1" applyAlignment="1" applyProtection="1">
      <alignment horizontal="left" indent="1"/>
      <protection locked="0"/>
    </xf>
    <xf numFmtId="0" fontId="2" fillId="2" borderId="0" xfId="0" applyFont="1" applyFill="1" applyBorder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1" fontId="9" fillId="7" borderId="10" xfId="0" applyNumberFormat="1" applyFont="1" applyFill="1" applyBorder="1" applyAlignment="1" applyProtection="1">
      <alignment horizontal="center"/>
      <protection locked="0"/>
    </xf>
    <xf numFmtId="1" fontId="9" fillId="7" borderId="1" xfId="0" applyNumberFormat="1" applyFont="1" applyFill="1" applyBorder="1" applyAlignment="1" applyProtection="1">
      <alignment horizontal="center"/>
      <protection locked="0"/>
    </xf>
    <xf numFmtId="1" fontId="9" fillId="7" borderId="23" xfId="0" applyNumberFormat="1" applyFont="1" applyFill="1" applyBorder="1" applyAlignment="1" applyProtection="1">
      <alignment horizontal="center"/>
      <protection locked="0"/>
    </xf>
    <xf numFmtId="1" fontId="9" fillId="7" borderId="24" xfId="0" applyNumberFormat="1" applyFont="1" applyFill="1" applyBorder="1" applyAlignment="1" applyProtection="1">
      <alignment horizontal="center"/>
      <protection locked="0"/>
    </xf>
    <xf numFmtId="3" fontId="2" fillId="2" borderId="0" xfId="0" applyNumberFormat="1" applyFont="1" applyFill="1" applyBorder="1" applyAlignment="1" applyProtection="1">
      <alignment horizontal="center" wrapText="1"/>
    </xf>
    <xf numFmtId="3" fontId="6" fillId="2" borderId="7" xfId="0" applyNumberFormat="1" applyFont="1" applyFill="1" applyBorder="1" applyAlignment="1" applyProtection="1">
      <alignment horizontal="center" wrapText="1"/>
    </xf>
    <xf numFmtId="0" fontId="2" fillId="0" borderId="7" xfId="0" applyFont="1" applyBorder="1" applyAlignment="1">
      <alignment wrapText="1"/>
    </xf>
    <xf numFmtId="0" fontId="17" fillId="3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/>
    </xf>
    <xf numFmtId="164" fontId="5" fillId="3" borderId="11" xfId="0" applyNumberFormat="1" applyFont="1" applyFill="1" applyBorder="1" applyAlignment="1" applyProtection="1">
      <alignment horizontal="center" shrinkToFit="1"/>
    </xf>
    <xf numFmtId="164" fontId="5" fillId="3" borderId="18" xfId="0" applyNumberFormat="1" applyFont="1" applyFill="1" applyBorder="1" applyAlignment="1" applyProtection="1">
      <alignment horizontal="center" shrinkToFit="1"/>
    </xf>
    <xf numFmtId="165" fontId="3" fillId="5" borderId="9" xfId="0" applyNumberFormat="1" applyFont="1" applyFill="1" applyBorder="1" applyAlignment="1" applyProtection="1">
      <alignment horizontal="center" shrinkToFit="1"/>
      <protection locked="0"/>
    </xf>
    <xf numFmtId="165" fontId="3" fillId="5" borderId="4" xfId="0" applyNumberFormat="1" applyFont="1" applyFill="1" applyBorder="1" applyAlignment="1" applyProtection="1">
      <alignment horizontal="center" shrinkToFit="1"/>
      <protection locked="0"/>
    </xf>
    <xf numFmtId="0" fontId="7" fillId="7" borderId="5" xfId="0" applyNumberFormat="1" applyFont="1" applyFill="1" applyBorder="1" applyAlignment="1" applyProtection="1">
      <alignment horizontal="left" indent="1" shrinkToFit="1"/>
      <protection locked="0"/>
    </xf>
    <xf numFmtId="0" fontId="7" fillId="7" borderId="14" xfId="0" applyNumberFormat="1" applyFont="1" applyFill="1" applyBorder="1" applyAlignment="1" applyProtection="1">
      <alignment horizontal="left" indent="1" shrinkToFit="1"/>
      <protection locked="0"/>
    </xf>
    <xf numFmtId="0" fontId="7" fillId="7" borderId="4" xfId="0" applyNumberFormat="1" applyFont="1" applyFill="1" applyBorder="1" applyAlignment="1" applyProtection="1">
      <alignment horizontal="left" indent="1" shrinkToFit="1"/>
      <protection locked="0"/>
    </xf>
    <xf numFmtId="0" fontId="15" fillId="5" borderId="22" xfId="0" applyNumberFormat="1" applyFont="1" applyFill="1" applyBorder="1" applyAlignment="1" applyProtection="1">
      <alignment horizontal="left" vertical="center" indent="1"/>
      <protection locked="0"/>
    </xf>
    <xf numFmtId="14" fontId="15" fillId="5" borderId="22" xfId="0" applyNumberFormat="1" applyFont="1" applyFill="1" applyBorder="1" applyAlignment="1" applyProtection="1">
      <alignment horizontal="left" vertical="center" indent="1"/>
      <protection locked="0"/>
    </xf>
    <xf numFmtId="0" fontId="15" fillId="5" borderId="22" xfId="0" applyFont="1" applyFill="1" applyBorder="1" applyAlignment="1" applyProtection="1">
      <alignment horizontal="left" vertical="center" indent="1"/>
      <protection locked="0"/>
    </xf>
    <xf numFmtId="1" fontId="11" fillId="5" borderId="23" xfId="0" applyNumberFormat="1" applyFont="1" applyFill="1" applyBorder="1" applyAlignment="1" applyProtection="1">
      <alignment horizontal="center"/>
      <protection locked="0"/>
    </xf>
    <xf numFmtId="1" fontId="11" fillId="5" borderId="24" xfId="0" applyNumberFormat="1" applyFont="1" applyFill="1" applyBorder="1" applyAlignment="1" applyProtection="1">
      <alignment horizontal="center"/>
      <protection locked="0"/>
    </xf>
    <xf numFmtId="1" fontId="11" fillId="5" borderId="10" xfId="0" applyNumberFormat="1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Alignment="1" applyProtection="1">
      <alignment horizontal="center"/>
      <protection locked="0"/>
    </xf>
    <xf numFmtId="165" fontId="9" fillId="7" borderId="17" xfId="0" applyNumberFormat="1" applyFont="1" applyFill="1" applyBorder="1" applyAlignment="1" applyProtection="1">
      <alignment horizontal="center" shrinkToFit="1"/>
      <protection locked="0"/>
    </xf>
    <xf numFmtId="165" fontId="9" fillId="7" borderId="16" xfId="0" applyNumberFormat="1" applyFont="1" applyFill="1" applyBorder="1" applyAlignment="1" applyProtection="1">
      <alignment horizontal="center" shrinkToFit="1"/>
      <protection locked="0"/>
    </xf>
    <xf numFmtId="0" fontId="24" fillId="3" borderId="0" xfId="0" applyFont="1" applyFill="1" applyBorder="1" applyAlignment="1" applyProtection="1">
      <alignment horizontal="center" vertical="center"/>
    </xf>
    <xf numFmtId="0" fontId="11" fillId="10" borderId="7" xfId="0" applyFont="1" applyFill="1" applyBorder="1" applyAlignment="1" applyProtection="1">
      <alignment horizontal="center"/>
      <protection locked="0"/>
    </xf>
    <xf numFmtId="1" fontId="7" fillId="11" borderId="7" xfId="0" applyNumberFormat="1" applyFont="1" applyFill="1" applyBorder="1" applyAlignment="1" applyProtection="1">
      <alignment horizontal="right" shrinkToFit="1"/>
      <protection locked="0"/>
    </xf>
    <xf numFmtId="2" fontId="7" fillId="11" borderId="7" xfId="0" applyNumberFormat="1" applyFont="1" applyFill="1" applyBorder="1" applyAlignment="1" applyProtection="1">
      <alignment horizontal="right" shrinkToFit="1"/>
      <protection locked="0"/>
    </xf>
    <xf numFmtId="165" fontId="3" fillId="11" borderId="3" xfId="0" applyNumberFormat="1" applyFont="1" applyFill="1" applyBorder="1" applyAlignment="1" applyProtection="1">
      <alignment shrinkToFit="1"/>
      <protection locked="0"/>
    </xf>
    <xf numFmtId="167" fontId="7" fillId="11" borderId="7" xfId="0" applyNumberFormat="1" applyFont="1" applyFill="1" applyBorder="1" applyAlignment="1" applyProtection="1">
      <alignment horizontal="right" shrinkToFit="1"/>
      <protection locked="0"/>
    </xf>
    <xf numFmtId="165" fontId="3" fillId="11" borderId="23" xfId="0" applyNumberFormat="1" applyFont="1" applyFill="1" applyBorder="1" applyAlignment="1" applyProtection="1">
      <alignment shrinkToFit="1"/>
      <protection locked="0"/>
    </xf>
    <xf numFmtId="167" fontId="7" fillId="12" borderId="7" xfId="0" applyNumberFormat="1" applyFont="1" applyFill="1" applyBorder="1" applyAlignment="1" applyProtection="1">
      <alignment horizontal="right" shrinkToFit="1"/>
      <protection locked="0"/>
    </xf>
    <xf numFmtId="2" fontId="7" fillId="12" borderId="7" xfId="0" applyNumberFormat="1" applyFont="1" applyFill="1" applyBorder="1" applyAlignment="1" applyProtection="1">
      <alignment horizontal="right" shrinkToFit="1"/>
      <protection locked="0"/>
    </xf>
    <xf numFmtId="165" fontId="3" fillId="12" borderId="3" xfId="0" applyNumberFormat="1" applyFont="1" applyFill="1" applyBorder="1" applyAlignment="1" applyProtection="1">
      <alignment shrinkToFit="1"/>
      <protection locked="0"/>
    </xf>
    <xf numFmtId="165" fontId="3" fillId="12" borderId="23" xfId="0" applyNumberFormat="1" applyFont="1" applyFill="1" applyBorder="1" applyAlignment="1" applyProtection="1">
      <alignment shrinkToFit="1"/>
      <protection locked="0"/>
    </xf>
    <xf numFmtId="0" fontId="6" fillId="7" borderId="32" xfId="0" applyFont="1" applyFill="1" applyBorder="1" applyAlignment="1" applyProtection="1">
      <alignment horizontal="center"/>
    </xf>
    <xf numFmtId="0" fontId="6" fillId="7" borderId="19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495300</xdr:colOff>
      <xdr:row>1</xdr:row>
      <xdr:rowOff>28575</xdr:rowOff>
    </xdr:to>
    <xdr:pic>
      <xdr:nvPicPr>
        <xdr:cNvPr id="102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8163" r="53703"/>
        <a:stretch>
          <a:fillRect/>
        </a:stretch>
      </xdr:blipFill>
      <xdr:spPr bwMode="auto">
        <a:xfrm>
          <a:off x="0" y="0"/>
          <a:ext cx="26098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1095375</xdr:colOff>
      <xdr:row>1</xdr:row>
      <xdr:rowOff>28575</xdr:rowOff>
    </xdr:to>
    <xdr:pic>
      <xdr:nvPicPr>
        <xdr:cNvPr id="20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8163" r="53703"/>
        <a:stretch>
          <a:fillRect/>
        </a:stretch>
      </xdr:blipFill>
      <xdr:spPr bwMode="auto">
        <a:xfrm>
          <a:off x="0" y="0"/>
          <a:ext cx="26098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58127</xdr:colOff>
      <xdr:row>1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8163" r="53703"/>
        <a:stretch>
          <a:fillRect/>
        </a:stretch>
      </xdr:blipFill>
      <xdr:spPr bwMode="auto">
        <a:xfrm>
          <a:off x="0" y="0"/>
          <a:ext cx="260985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9"/>
  <sheetViews>
    <sheetView showRowColHeaders="0" showZeros="0" tabSelected="1" topLeftCell="B1" zoomScale="136" zoomScaleNormal="136" workbookViewId="0">
      <pane ySplit="8" topLeftCell="A9" activePane="bottomLeft" state="frozen"/>
      <selection activeCell="B1" sqref="B1"/>
      <selection pane="bottomLeft" activeCell="L68" sqref="L68:N68"/>
    </sheetView>
  </sheetViews>
  <sheetFormatPr defaultRowHeight="12.75" x14ac:dyDescent="0.2"/>
  <cols>
    <col min="1" max="1" width="35.140625" style="1" hidden="1" customWidth="1"/>
    <col min="2" max="2" width="22" style="1" customWidth="1"/>
    <col min="3" max="3" width="9" style="3" hidden="1" customWidth="1"/>
    <col min="4" max="4" width="8.7109375" style="3" hidden="1" customWidth="1"/>
    <col min="5" max="5" width="0.7109375" style="1" customWidth="1"/>
    <col min="6" max="7" width="9" style="1" customWidth="1"/>
    <col min="8" max="8" width="17.42578125" style="1" customWidth="1"/>
    <col min="9" max="10" width="9" style="1" customWidth="1"/>
    <col min="11" max="11" width="17.42578125" style="1" customWidth="1"/>
    <col min="12" max="13" width="9" style="1" customWidth="1"/>
    <col min="14" max="14" width="17.42578125" style="1" customWidth="1"/>
    <col min="15" max="15" width="2.5703125" style="1" customWidth="1"/>
    <col min="16" max="17" width="10.42578125" style="2" customWidth="1"/>
    <col min="18" max="16384" width="9.140625" style="1"/>
  </cols>
  <sheetData>
    <row r="1" spans="1:17" ht="36.75" customHeight="1" x14ac:dyDescent="0.2">
      <c r="B1" s="138"/>
      <c r="C1" s="115"/>
      <c r="D1" s="115"/>
      <c r="E1" s="254" t="s">
        <v>114</v>
      </c>
      <c r="F1" s="254"/>
      <c r="G1" s="254"/>
      <c r="H1" s="254"/>
      <c r="I1" s="254"/>
      <c r="J1" s="254"/>
      <c r="K1" s="254"/>
      <c r="L1" s="254"/>
      <c r="M1" s="254"/>
      <c r="N1" s="254"/>
      <c r="O1" s="104"/>
      <c r="P1" s="4"/>
      <c r="Q1" s="4"/>
    </row>
    <row r="2" spans="1:17" ht="5.25" customHeight="1" x14ac:dyDescent="0.2">
      <c r="B2" s="110"/>
      <c r="C2" s="113"/>
      <c r="D2" s="114"/>
      <c r="E2" s="113"/>
      <c r="F2" s="112"/>
      <c r="G2" s="112"/>
      <c r="H2" s="112"/>
      <c r="I2" s="112"/>
      <c r="J2" s="112"/>
      <c r="K2" s="112"/>
      <c r="L2" s="112"/>
      <c r="M2" s="112"/>
      <c r="N2" s="112"/>
      <c r="O2" s="104"/>
      <c r="P2" s="4"/>
      <c r="Q2" s="4"/>
    </row>
    <row r="3" spans="1:17" ht="19.5" thickBot="1" x14ac:dyDescent="0.25">
      <c r="A3" s="1" t="s">
        <v>113</v>
      </c>
      <c r="B3" s="135" t="s">
        <v>112</v>
      </c>
      <c r="C3" s="111"/>
      <c r="D3" s="111"/>
      <c r="E3" s="110"/>
      <c r="F3" s="263"/>
      <c r="G3" s="263"/>
      <c r="H3" s="263"/>
      <c r="I3" s="263"/>
      <c r="J3" s="108"/>
      <c r="K3" s="108"/>
      <c r="L3" s="108" t="s">
        <v>111</v>
      </c>
      <c r="M3" s="264"/>
      <c r="N3" s="265"/>
      <c r="O3" s="104"/>
      <c r="P3" s="4"/>
      <c r="Q3" s="4"/>
    </row>
    <row r="4" spans="1:17" ht="3.75" customHeight="1" x14ac:dyDescent="0.25">
      <c r="B4" s="108"/>
      <c r="C4" s="110"/>
      <c r="D4" s="110"/>
      <c r="E4" s="110"/>
      <c r="F4" s="109"/>
      <c r="G4" s="109"/>
      <c r="H4" s="109"/>
      <c r="I4" s="109"/>
      <c r="J4" s="108"/>
      <c r="K4" s="108"/>
      <c r="L4" s="107"/>
      <c r="M4" s="107"/>
      <c r="N4" s="107"/>
      <c r="O4" s="104"/>
      <c r="P4" s="4"/>
      <c r="Q4" s="4"/>
    </row>
    <row r="5" spans="1:17" ht="23.25" customHeight="1" x14ac:dyDescent="0.25">
      <c r="A5" s="1" t="s">
        <v>110</v>
      </c>
      <c r="B5" s="106"/>
      <c r="C5" s="106"/>
      <c r="D5" s="106"/>
      <c r="E5" s="105"/>
      <c r="F5" s="233" t="s">
        <v>146</v>
      </c>
      <c r="G5" s="226"/>
      <c r="H5" s="273">
        <v>2014</v>
      </c>
      <c r="I5" s="244" t="s">
        <v>147</v>
      </c>
      <c r="J5" s="226"/>
      <c r="K5" s="273">
        <f>H5+1</f>
        <v>2015</v>
      </c>
      <c r="L5" s="255" t="s">
        <v>109</v>
      </c>
      <c r="M5" s="255"/>
      <c r="N5" s="255"/>
      <c r="O5" s="104"/>
      <c r="P5" s="245"/>
      <c r="Q5" s="245"/>
    </row>
    <row r="6" spans="1:17" s="81" customFormat="1" ht="8.25" customHeight="1" x14ac:dyDescent="0.2">
      <c r="A6" s="81" t="s">
        <v>108</v>
      </c>
      <c r="B6" s="136"/>
      <c r="C6" s="103"/>
      <c r="D6" s="102"/>
      <c r="E6" s="78"/>
      <c r="F6" s="247" t="s">
        <v>107</v>
      </c>
      <c r="G6" s="247" t="s">
        <v>122</v>
      </c>
      <c r="H6" s="249" t="s">
        <v>105</v>
      </c>
      <c r="I6" s="247" t="s">
        <v>107</v>
      </c>
      <c r="J6" s="247" t="s">
        <v>106</v>
      </c>
      <c r="K6" s="249" t="s">
        <v>105</v>
      </c>
      <c r="L6" s="186"/>
      <c r="M6" s="186"/>
      <c r="N6" s="186"/>
      <c r="O6" s="82"/>
      <c r="P6" s="246"/>
      <c r="Q6" s="246"/>
    </row>
    <row r="7" spans="1:17" s="91" customFormat="1" ht="12" customHeight="1" x14ac:dyDescent="0.2">
      <c r="B7" s="137" t="s">
        <v>133</v>
      </c>
      <c r="C7" s="101"/>
      <c r="D7" s="100"/>
      <c r="E7" s="99"/>
      <c r="F7" s="248"/>
      <c r="G7" s="248"/>
      <c r="H7" s="250"/>
      <c r="I7" s="248"/>
      <c r="J7" s="248"/>
      <c r="K7" s="250"/>
      <c r="L7" s="98"/>
      <c r="M7" s="98"/>
      <c r="N7" s="98"/>
      <c r="O7" s="92"/>
      <c r="P7" s="246"/>
      <c r="Q7" s="246"/>
    </row>
    <row r="8" spans="1:17" s="91" customFormat="1" ht="4.5" customHeight="1" x14ac:dyDescent="0.2">
      <c r="B8" s="97"/>
      <c r="C8" s="95"/>
      <c r="D8" s="95"/>
      <c r="E8" s="96"/>
      <c r="F8" s="95"/>
      <c r="G8" s="95"/>
      <c r="H8" s="94"/>
      <c r="I8" s="95"/>
      <c r="J8" s="95"/>
      <c r="K8" s="94"/>
      <c r="L8" s="93"/>
      <c r="M8" s="93"/>
      <c r="N8" s="93"/>
      <c r="O8" s="92"/>
      <c r="P8" s="77"/>
      <c r="Q8" s="77"/>
    </row>
    <row r="9" spans="1:17" s="81" customFormat="1" ht="18" customHeight="1" x14ac:dyDescent="0.2">
      <c r="A9" s="81" t="s">
        <v>104</v>
      </c>
      <c r="B9" s="161" t="s">
        <v>104</v>
      </c>
      <c r="C9" s="90"/>
      <c r="D9" s="89"/>
      <c r="E9" s="78"/>
      <c r="F9" s="88"/>
      <c r="G9" s="87"/>
      <c r="H9" s="86"/>
      <c r="I9" s="88"/>
      <c r="J9" s="87"/>
      <c r="K9" s="86"/>
      <c r="L9" s="283" t="s">
        <v>166</v>
      </c>
      <c r="M9" s="284"/>
      <c r="N9" s="285"/>
      <c r="O9" s="82"/>
      <c r="P9" s="77"/>
      <c r="Q9" s="77"/>
    </row>
    <row r="10" spans="1:17" s="7" customFormat="1" ht="18" customHeight="1" x14ac:dyDescent="0.2">
      <c r="A10" s="7" t="s">
        <v>103</v>
      </c>
      <c r="B10" s="53" t="s">
        <v>103</v>
      </c>
      <c r="C10" s="52"/>
      <c r="D10" s="46"/>
      <c r="E10" s="16"/>
      <c r="F10" s="274"/>
      <c r="G10" s="275"/>
      <c r="H10" s="276">
        <f>ROUND(F10*G10,0)</f>
        <v>0</v>
      </c>
      <c r="I10" s="118">
        <f>F10</f>
        <v>0</v>
      </c>
      <c r="J10" s="149">
        <f>G10</f>
        <v>0</v>
      </c>
      <c r="K10" s="117">
        <f t="shared" ref="K10:K30" si="0">ROUND(I10*J10,0)</f>
        <v>0</v>
      </c>
      <c r="L10" s="260" t="s">
        <v>148</v>
      </c>
      <c r="M10" s="261"/>
      <c r="N10" s="262"/>
      <c r="O10" s="12"/>
      <c r="P10" s="8"/>
      <c r="Q10" s="8"/>
    </row>
    <row r="11" spans="1:17" s="7" customFormat="1" ht="18" customHeight="1" x14ac:dyDescent="0.2">
      <c r="A11" s="7" t="s">
        <v>102</v>
      </c>
      <c r="B11" s="53" t="s">
        <v>102</v>
      </c>
      <c r="C11" s="52"/>
      <c r="D11" s="46"/>
      <c r="E11" s="16"/>
      <c r="F11" s="274"/>
      <c r="G11" s="275"/>
      <c r="H11" s="276">
        <f t="shared" ref="H11:H30" si="1">ROUND(F11*G11,0)</f>
        <v>0</v>
      </c>
      <c r="I11" s="118">
        <f t="shared" ref="I11:I30" si="2">F11</f>
        <v>0</v>
      </c>
      <c r="J11" s="149">
        <f t="shared" ref="J11:J30" si="3">G11</f>
        <v>0</v>
      </c>
      <c r="K11" s="117">
        <f t="shared" si="0"/>
        <v>0</v>
      </c>
      <c r="L11" s="260" t="s">
        <v>149</v>
      </c>
      <c r="M11" s="261"/>
      <c r="N11" s="262"/>
      <c r="O11" s="12"/>
      <c r="P11" s="8"/>
      <c r="Q11" s="8"/>
    </row>
    <row r="12" spans="1:17" s="7" customFormat="1" ht="18" customHeight="1" x14ac:dyDescent="0.2">
      <c r="A12" s="7" t="s">
        <v>101</v>
      </c>
      <c r="B12" s="53" t="s">
        <v>101</v>
      </c>
      <c r="C12" s="52"/>
      <c r="D12" s="46"/>
      <c r="E12" s="16"/>
      <c r="F12" s="274"/>
      <c r="G12" s="275"/>
      <c r="H12" s="276">
        <f t="shared" si="1"/>
        <v>0</v>
      </c>
      <c r="I12" s="118">
        <f t="shared" si="2"/>
        <v>0</v>
      </c>
      <c r="J12" s="149">
        <f t="shared" si="3"/>
        <v>0</v>
      </c>
      <c r="K12" s="117">
        <f t="shared" si="0"/>
        <v>0</v>
      </c>
      <c r="L12" s="260" t="s">
        <v>150</v>
      </c>
      <c r="M12" s="261"/>
      <c r="N12" s="262"/>
      <c r="O12" s="12"/>
      <c r="P12" s="8"/>
      <c r="Q12" s="8"/>
    </row>
    <row r="13" spans="1:17" s="7" customFormat="1" ht="18" customHeight="1" x14ac:dyDescent="0.2">
      <c r="A13" s="80" t="s">
        <v>100</v>
      </c>
      <c r="B13" s="53" t="s">
        <v>99</v>
      </c>
      <c r="C13" s="52"/>
      <c r="D13" s="46"/>
      <c r="E13" s="16"/>
      <c r="F13" s="274"/>
      <c r="G13" s="275"/>
      <c r="H13" s="276">
        <f t="shared" si="1"/>
        <v>0</v>
      </c>
      <c r="I13" s="118">
        <f t="shared" si="2"/>
        <v>0</v>
      </c>
      <c r="J13" s="149">
        <f t="shared" si="3"/>
        <v>0</v>
      </c>
      <c r="K13" s="117">
        <f t="shared" si="0"/>
        <v>0</v>
      </c>
      <c r="L13" s="260" t="s">
        <v>151</v>
      </c>
      <c r="M13" s="261"/>
      <c r="N13" s="262"/>
      <c r="O13" s="12"/>
      <c r="P13" s="8"/>
      <c r="Q13" s="8"/>
    </row>
    <row r="14" spans="1:17" s="7" customFormat="1" ht="19.5" hidden="1" customHeight="1" collapsed="1" x14ac:dyDescent="0.2">
      <c r="A14" s="7" t="s">
        <v>98</v>
      </c>
      <c r="B14" s="53" t="s">
        <v>98</v>
      </c>
      <c r="C14" s="52"/>
      <c r="D14" s="46"/>
      <c r="E14" s="16"/>
      <c r="F14" s="274"/>
      <c r="G14" s="275"/>
      <c r="H14" s="276">
        <f t="shared" si="1"/>
        <v>0</v>
      </c>
      <c r="I14" s="118">
        <f t="shared" si="2"/>
        <v>0</v>
      </c>
      <c r="J14" s="149">
        <f t="shared" si="3"/>
        <v>0</v>
      </c>
      <c r="K14" s="117">
        <f t="shared" si="0"/>
        <v>0</v>
      </c>
      <c r="L14" s="51"/>
      <c r="M14" s="50"/>
      <c r="N14" s="49"/>
      <c r="O14" s="12"/>
      <c r="P14" s="8"/>
      <c r="Q14" s="8"/>
    </row>
    <row r="15" spans="1:17" s="7" customFormat="1" ht="19.5" hidden="1" customHeight="1" x14ac:dyDescent="0.2">
      <c r="A15" s="7" t="s">
        <v>97</v>
      </c>
      <c r="B15" s="53" t="s">
        <v>97</v>
      </c>
      <c r="C15" s="52"/>
      <c r="D15" s="46"/>
      <c r="E15" s="16"/>
      <c r="F15" s="274"/>
      <c r="G15" s="275"/>
      <c r="H15" s="276">
        <f t="shared" si="1"/>
        <v>0</v>
      </c>
      <c r="I15" s="118">
        <f t="shared" si="2"/>
        <v>0</v>
      </c>
      <c r="J15" s="149">
        <f t="shared" si="3"/>
        <v>0</v>
      </c>
      <c r="K15" s="117">
        <f t="shared" si="0"/>
        <v>0</v>
      </c>
      <c r="L15" s="51"/>
      <c r="M15" s="50"/>
      <c r="N15" s="49"/>
      <c r="O15" s="12"/>
      <c r="P15" s="8"/>
      <c r="Q15" s="8"/>
    </row>
    <row r="16" spans="1:17" s="7" customFormat="1" ht="19.5" hidden="1" customHeight="1" x14ac:dyDescent="0.2">
      <c r="A16" s="7" t="s">
        <v>96</v>
      </c>
      <c r="B16" s="53" t="s">
        <v>96</v>
      </c>
      <c r="C16" s="52"/>
      <c r="D16" s="46"/>
      <c r="E16" s="16"/>
      <c r="F16" s="274"/>
      <c r="G16" s="275"/>
      <c r="H16" s="276">
        <f t="shared" si="1"/>
        <v>0</v>
      </c>
      <c r="I16" s="118">
        <f t="shared" si="2"/>
        <v>0</v>
      </c>
      <c r="J16" s="149">
        <f t="shared" si="3"/>
        <v>0</v>
      </c>
      <c r="K16" s="117">
        <f t="shared" si="0"/>
        <v>0</v>
      </c>
      <c r="L16" s="51"/>
      <c r="M16" s="50"/>
      <c r="N16" s="49"/>
      <c r="O16" s="12"/>
      <c r="P16" s="8"/>
      <c r="Q16" s="8"/>
    </row>
    <row r="17" spans="1:17" s="19" customFormat="1" ht="19.5" hidden="1" customHeight="1" x14ac:dyDescent="0.2">
      <c r="A17" s="19" t="s">
        <v>95</v>
      </c>
      <c r="B17" s="53" t="s">
        <v>95</v>
      </c>
      <c r="C17" s="52"/>
      <c r="D17" s="46"/>
      <c r="E17" s="16"/>
      <c r="F17" s="274"/>
      <c r="G17" s="275"/>
      <c r="H17" s="276">
        <f t="shared" si="1"/>
        <v>0</v>
      </c>
      <c r="I17" s="118">
        <f t="shared" si="2"/>
        <v>0</v>
      </c>
      <c r="J17" s="149">
        <f t="shared" si="3"/>
        <v>0</v>
      </c>
      <c r="K17" s="117">
        <f t="shared" si="0"/>
        <v>0</v>
      </c>
      <c r="L17" s="51"/>
      <c r="M17" s="50"/>
      <c r="N17" s="49"/>
      <c r="O17" s="21"/>
      <c r="P17" s="20"/>
      <c r="Q17" s="8"/>
    </row>
    <row r="18" spans="1:17" s="19" customFormat="1" ht="19.5" hidden="1" customHeight="1" x14ac:dyDescent="0.2">
      <c r="A18" s="19" t="s">
        <v>94</v>
      </c>
      <c r="B18" s="53" t="s">
        <v>94</v>
      </c>
      <c r="C18" s="52"/>
      <c r="D18" s="46"/>
      <c r="E18" s="16"/>
      <c r="F18" s="274"/>
      <c r="G18" s="275"/>
      <c r="H18" s="276">
        <f t="shared" si="1"/>
        <v>0</v>
      </c>
      <c r="I18" s="118">
        <f t="shared" si="2"/>
        <v>0</v>
      </c>
      <c r="J18" s="149">
        <f t="shared" si="3"/>
        <v>0</v>
      </c>
      <c r="K18" s="117">
        <f t="shared" si="0"/>
        <v>0</v>
      </c>
      <c r="L18" s="51"/>
      <c r="M18" s="50"/>
      <c r="N18" s="49"/>
      <c r="O18" s="21"/>
      <c r="P18" s="20"/>
      <c r="Q18" s="8"/>
    </row>
    <row r="19" spans="1:17" s="19" customFormat="1" ht="18" customHeight="1" collapsed="1" x14ac:dyDescent="0.2">
      <c r="A19" s="55" t="s">
        <v>93</v>
      </c>
      <c r="B19" s="53" t="s">
        <v>92</v>
      </c>
      <c r="C19" s="52"/>
      <c r="D19" s="46"/>
      <c r="E19" s="16"/>
      <c r="F19" s="277"/>
      <c r="G19" s="275"/>
      <c r="H19" s="276">
        <f t="shared" si="1"/>
        <v>0</v>
      </c>
      <c r="I19" s="169">
        <f t="shared" si="2"/>
        <v>0</v>
      </c>
      <c r="J19" s="149">
        <f t="shared" si="3"/>
        <v>0</v>
      </c>
      <c r="K19" s="117">
        <f t="shared" si="0"/>
        <v>0</v>
      </c>
      <c r="L19" s="260" t="s">
        <v>152</v>
      </c>
      <c r="M19" s="261"/>
      <c r="N19" s="262"/>
      <c r="O19" s="21"/>
      <c r="P19" s="20"/>
      <c r="Q19" s="8"/>
    </row>
    <row r="20" spans="1:17" s="19" customFormat="1" ht="18" customHeight="1" x14ac:dyDescent="0.2">
      <c r="A20" s="55" t="s">
        <v>91</v>
      </c>
      <c r="B20" s="53" t="s">
        <v>90</v>
      </c>
      <c r="C20" s="52"/>
      <c r="D20" s="46"/>
      <c r="E20" s="16"/>
      <c r="F20" s="277"/>
      <c r="G20" s="275"/>
      <c r="H20" s="276">
        <f t="shared" si="1"/>
        <v>0</v>
      </c>
      <c r="I20" s="169">
        <f t="shared" si="2"/>
        <v>0</v>
      </c>
      <c r="J20" s="149">
        <f t="shared" si="3"/>
        <v>0</v>
      </c>
      <c r="K20" s="117">
        <f t="shared" si="0"/>
        <v>0</v>
      </c>
      <c r="L20" s="260" t="s">
        <v>153</v>
      </c>
      <c r="M20" s="261"/>
      <c r="N20" s="262"/>
      <c r="O20" s="21"/>
      <c r="P20" s="20"/>
      <c r="Q20" s="8"/>
    </row>
    <row r="21" spans="1:17" s="19" customFormat="1" ht="15" hidden="1" customHeight="1" x14ac:dyDescent="0.2">
      <c r="A21" s="19" t="s">
        <v>89</v>
      </c>
      <c r="B21" s="53" t="s">
        <v>89</v>
      </c>
      <c r="C21" s="52"/>
      <c r="D21" s="46"/>
      <c r="E21" s="16"/>
      <c r="F21" s="277"/>
      <c r="G21" s="275"/>
      <c r="H21" s="276">
        <f t="shared" si="1"/>
        <v>0</v>
      </c>
      <c r="I21" s="169">
        <f t="shared" si="2"/>
        <v>0</v>
      </c>
      <c r="J21" s="149">
        <f t="shared" si="3"/>
        <v>0</v>
      </c>
      <c r="K21" s="117">
        <f t="shared" si="0"/>
        <v>0</v>
      </c>
      <c r="L21" s="51"/>
      <c r="M21" s="50"/>
      <c r="N21" s="49"/>
      <c r="O21" s="21"/>
      <c r="P21" s="20"/>
      <c r="Q21" s="8"/>
    </row>
    <row r="22" spans="1:17" s="19" customFormat="1" ht="15" hidden="1" customHeight="1" x14ac:dyDescent="0.2">
      <c r="A22" s="19" t="s">
        <v>88</v>
      </c>
      <c r="B22" s="53" t="s">
        <v>88</v>
      </c>
      <c r="C22" s="52"/>
      <c r="D22" s="46"/>
      <c r="E22" s="16"/>
      <c r="F22" s="277"/>
      <c r="G22" s="275"/>
      <c r="H22" s="276">
        <f t="shared" si="1"/>
        <v>0</v>
      </c>
      <c r="I22" s="169">
        <f t="shared" si="2"/>
        <v>0</v>
      </c>
      <c r="J22" s="149">
        <f t="shared" si="3"/>
        <v>0</v>
      </c>
      <c r="K22" s="117">
        <f t="shared" si="0"/>
        <v>0</v>
      </c>
      <c r="L22" s="51"/>
      <c r="M22" s="50"/>
      <c r="N22" s="49"/>
      <c r="O22" s="21"/>
      <c r="P22" s="20"/>
      <c r="Q22" s="8"/>
    </row>
    <row r="23" spans="1:17" s="19" customFormat="1" ht="15" hidden="1" customHeight="1" x14ac:dyDescent="0.2">
      <c r="A23" s="19" t="s">
        <v>87</v>
      </c>
      <c r="B23" s="53" t="s">
        <v>87</v>
      </c>
      <c r="C23" s="52"/>
      <c r="D23" s="46"/>
      <c r="E23" s="16"/>
      <c r="F23" s="277"/>
      <c r="G23" s="275"/>
      <c r="H23" s="276">
        <f t="shared" si="1"/>
        <v>0</v>
      </c>
      <c r="I23" s="169">
        <f t="shared" si="2"/>
        <v>0</v>
      </c>
      <c r="J23" s="149">
        <f t="shared" si="3"/>
        <v>0</v>
      </c>
      <c r="K23" s="117">
        <f t="shared" si="0"/>
        <v>0</v>
      </c>
      <c r="L23" s="51"/>
      <c r="M23" s="50"/>
      <c r="N23" s="49"/>
      <c r="O23" s="21"/>
      <c r="P23" s="20"/>
      <c r="Q23" s="8"/>
    </row>
    <row r="24" spans="1:17" s="19" customFormat="1" ht="15" hidden="1" customHeight="1" x14ac:dyDescent="0.2">
      <c r="A24" s="19" t="s">
        <v>86</v>
      </c>
      <c r="B24" s="53" t="s">
        <v>86</v>
      </c>
      <c r="C24" s="52"/>
      <c r="D24" s="46"/>
      <c r="E24" s="16"/>
      <c r="F24" s="277"/>
      <c r="G24" s="275"/>
      <c r="H24" s="276">
        <f t="shared" si="1"/>
        <v>0</v>
      </c>
      <c r="I24" s="169">
        <f t="shared" si="2"/>
        <v>0</v>
      </c>
      <c r="J24" s="149">
        <f t="shared" si="3"/>
        <v>0</v>
      </c>
      <c r="K24" s="117">
        <f t="shared" si="0"/>
        <v>0</v>
      </c>
      <c r="L24" s="51"/>
      <c r="M24" s="50"/>
      <c r="N24" s="49"/>
      <c r="O24" s="21"/>
      <c r="P24" s="20"/>
      <c r="Q24" s="8"/>
    </row>
    <row r="25" spans="1:17" s="19" customFormat="1" ht="15" hidden="1" customHeight="1" x14ac:dyDescent="0.2">
      <c r="A25" s="19" t="s">
        <v>85</v>
      </c>
      <c r="B25" s="54" t="s">
        <v>85</v>
      </c>
      <c r="C25" s="52"/>
      <c r="D25" s="46"/>
      <c r="E25" s="16"/>
      <c r="F25" s="277"/>
      <c r="G25" s="275"/>
      <c r="H25" s="276">
        <f t="shared" si="1"/>
        <v>0</v>
      </c>
      <c r="I25" s="169">
        <f t="shared" si="2"/>
        <v>0</v>
      </c>
      <c r="J25" s="149">
        <f t="shared" si="3"/>
        <v>0</v>
      </c>
      <c r="K25" s="117">
        <f t="shared" si="0"/>
        <v>0</v>
      </c>
      <c r="L25" s="51"/>
      <c r="M25" s="50"/>
      <c r="N25" s="49"/>
      <c r="O25" s="21"/>
      <c r="P25" s="251"/>
      <c r="Q25" s="251"/>
    </row>
    <row r="26" spans="1:17" s="19" customFormat="1" ht="18" customHeight="1" collapsed="1" x14ac:dyDescent="0.2">
      <c r="A26" s="19" t="s">
        <v>84</v>
      </c>
      <c r="B26" s="79" t="s">
        <v>84</v>
      </c>
      <c r="C26" s="52"/>
      <c r="D26" s="46"/>
      <c r="E26" s="16"/>
      <c r="F26" s="277"/>
      <c r="G26" s="275"/>
      <c r="H26" s="276">
        <f t="shared" si="1"/>
        <v>0</v>
      </c>
      <c r="I26" s="169">
        <f t="shared" si="2"/>
        <v>0</v>
      </c>
      <c r="J26" s="149">
        <f t="shared" si="3"/>
        <v>0</v>
      </c>
      <c r="K26" s="117">
        <f t="shared" si="0"/>
        <v>0</v>
      </c>
      <c r="L26" s="260" t="s">
        <v>154</v>
      </c>
      <c r="M26" s="261"/>
      <c r="N26" s="262"/>
      <c r="O26" s="21"/>
      <c r="P26" s="251"/>
      <c r="Q26" s="251"/>
    </row>
    <row r="27" spans="1:17" s="19" customFormat="1" ht="15" hidden="1" customHeight="1" x14ac:dyDescent="0.2">
      <c r="A27" s="19" t="s">
        <v>83</v>
      </c>
      <c r="B27" s="79" t="s">
        <v>83</v>
      </c>
      <c r="C27" s="76"/>
      <c r="D27" s="46"/>
      <c r="E27" s="16"/>
      <c r="F27" s="277"/>
      <c r="G27" s="275"/>
      <c r="H27" s="276">
        <f t="shared" si="1"/>
        <v>0</v>
      </c>
      <c r="I27" s="169">
        <f t="shared" si="2"/>
        <v>0</v>
      </c>
      <c r="J27" s="149">
        <f t="shared" si="3"/>
        <v>0</v>
      </c>
      <c r="K27" s="117">
        <f t="shared" si="0"/>
        <v>0</v>
      </c>
      <c r="L27" s="51"/>
      <c r="M27" s="50"/>
      <c r="N27" s="49"/>
      <c r="O27" s="21"/>
      <c r="P27" s="20"/>
      <c r="Q27" s="20"/>
    </row>
    <row r="28" spans="1:17" s="19" customFormat="1" ht="18" customHeight="1" collapsed="1" x14ac:dyDescent="0.2">
      <c r="A28" s="19" t="s">
        <v>82</v>
      </c>
      <c r="B28" s="53" t="s">
        <v>82</v>
      </c>
      <c r="C28" s="76"/>
      <c r="D28" s="46"/>
      <c r="E28" s="16"/>
      <c r="F28" s="277"/>
      <c r="G28" s="275"/>
      <c r="H28" s="276">
        <f t="shared" si="1"/>
        <v>0</v>
      </c>
      <c r="I28" s="169">
        <f t="shared" si="2"/>
        <v>0</v>
      </c>
      <c r="J28" s="149">
        <f t="shared" si="3"/>
        <v>0</v>
      </c>
      <c r="K28" s="117">
        <f t="shared" si="0"/>
        <v>0</v>
      </c>
      <c r="L28" s="260" t="s">
        <v>155</v>
      </c>
      <c r="M28" s="261"/>
      <c r="N28" s="262"/>
      <c r="O28" s="21"/>
      <c r="P28" s="67"/>
      <c r="Q28" s="8"/>
    </row>
    <row r="29" spans="1:17" s="19" customFormat="1" ht="15" hidden="1" customHeight="1" x14ac:dyDescent="0.2">
      <c r="A29" s="19" t="s">
        <v>81</v>
      </c>
      <c r="B29" s="48" t="s">
        <v>81</v>
      </c>
      <c r="C29" s="76"/>
      <c r="D29" s="46"/>
      <c r="E29" s="16"/>
      <c r="F29" s="277"/>
      <c r="G29" s="275"/>
      <c r="H29" s="276">
        <f t="shared" si="1"/>
        <v>0</v>
      </c>
      <c r="I29" s="169">
        <f t="shared" si="2"/>
        <v>0</v>
      </c>
      <c r="J29" s="149">
        <f t="shared" si="3"/>
        <v>0</v>
      </c>
      <c r="K29" s="117">
        <f t="shared" si="0"/>
        <v>0</v>
      </c>
      <c r="L29" s="51"/>
      <c r="M29" s="50"/>
      <c r="N29" s="49"/>
      <c r="O29" s="21"/>
      <c r="P29" s="67"/>
      <c r="Q29" s="8"/>
    </row>
    <row r="30" spans="1:17" s="19" customFormat="1" ht="18" customHeight="1" x14ac:dyDescent="0.2">
      <c r="A30" s="19" t="s">
        <v>81</v>
      </c>
      <c r="B30" s="48" t="s">
        <v>81</v>
      </c>
      <c r="C30" s="76"/>
      <c r="D30" s="46"/>
      <c r="E30" s="16"/>
      <c r="F30" s="277"/>
      <c r="G30" s="275"/>
      <c r="H30" s="278">
        <f t="shared" si="1"/>
        <v>0</v>
      </c>
      <c r="I30" s="169">
        <f t="shared" si="2"/>
        <v>0</v>
      </c>
      <c r="J30" s="149">
        <f t="shared" si="3"/>
        <v>0</v>
      </c>
      <c r="K30" s="163">
        <f t="shared" si="0"/>
        <v>0</v>
      </c>
      <c r="L30" s="260" t="s">
        <v>156</v>
      </c>
      <c r="M30" s="261"/>
      <c r="N30" s="262"/>
      <c r="O30" s="21"/>
      <c r="P30" s="67"/>
      <c r="Q30" s="8"/>
    </row>
    <row r="31" spans="1:17" s="19" customFormat="1" ht="18" customHeight="1" thickBot="1" x14ac:dyDescent="0.25">
      <c r="A31" s="19" t="s">
        <v>80</v>
      </c>
      <c r="B31" s="36" t="s">
        <v>125</v>
      </c>
      <c r="C31" s="41"/>
      <c r="D31" s="40"/>
      <c r="E31" s="16"/>
      <c r="F31" s="142"/>
      <c r="G31" s="150"/>
      <c r="H31" s="164">
        <f>SUM(H10:H30)</f>
        <v>0</v>
      </c>
      <c r="I31" s="142"/>
      <c r="J31" s="150"/>
      <c r="K31" s="164">
        <f>SUM(K10:K30)</f>
        <v>0</v>
      </c>
      <c r="L31" s="260" t="s">
        <v>157</v>
      </c>
      <c r="M31" s="261"/>
      <c r="N31" s="262"/>
      <c r="O31" s="21"/>
      <c r="P31" s="20"/>
      <c r="Q31" s="8"/>
    </row>
    <row r="32" spans="1:17" s="57" customFormat="1" ht="18" customHeight="1" thickTop="1" x14ac:dyDescent="0.2">
      <c r="A32" s="57" t="s">
        <v>79</v>
      </c>
      <c r="B32" s="160" t="s">
        <v>123</v>
      </c>
      <c r="C32" s="61"/>
      <c r="D32" s="61"/>
      <c r="E32" s="78"/>
      <c r="F32" s="143"/>
      <c r="G32" s="151"/>
      <c r="H32" s="119"/>
      <c r="I32" s="143"/>
      <c r="J32" s="151"/>
      <c r="K32" s="119"/>
      <c r="L32" s="260" t="s">
        <v>158</v>
      </c>
      <c r="M32" s="261"/>
      <c r="N32" s="262"/>
      <c r="O32" s="59"/>
      <c r="P32" s="58"/>
      <c r="Q32" s="77"/>
    </row>
    <row r="33" spans="1:17" s="19" customFormat="1" ht="18" customHeight="1" x14ac:dyDescent="0.2">
      <c r="A33" s="19" t="s">
        <v>78</v>
      </c>
      <c r="B33" s="53" t="s">
        <v>78</v>
      </c>
      <c r="C33" s="52"/>
      <c r="D33" s="56"/>
      <c r="E33" s="16"/>
      <c r="F33" s="279"/>
      <c r="G33" s="280"/>
      <c r="H33" s="281">
        <f t="shared" ref="H33:H74" si="4">ROUND(F33*G33,0)</f>
        <v>0</v>
      </c>
      <c r="I33" s="169">
        <f t="shared" ref="I33:I74" si="5">F33</f>
        <v>0</v>
      </c>
      <c r="J33" s="149">
        <f t="shared" ref="J33:J74" si="6">G33</f>
        <v>0</v>
      </c>
      <c r="K33" s="117">
        <f t="shared" ref="K33:K74" si="7">ROUND(I33*J33,0)</f>
        <v>0</v>
      </c>
      <c r="L33" s="260" t="s">
        <v>159</v>
      </c>
      <c r="M33" s="261"/>
      <c r="N33" s="262"/>
      <c r="O33" s="21"/>
      <c r="P33" s="20"/>
      <c r="Q33" s="8"/>
    </row>
    <row r="34" spans="1:17" s="19" customFormat="1" ht="15" hidden="1" customHeight="1" x14ac:dyDescent="0.2">
      <c r="A34" s="19" t="s">
        <v>77</v>
      </c>
      <c r="B34" s="53" t="s">
        <v>77</v>
      </c>
      <c r="C34" s="52"/>
      <c r="D34" s="46"/>
      <c r="E34" s="16"/>
      <c r="F34" s="279"/>
      <c r="G34" s="280"/>
      <c r="H34" s="281">
        <f t="shared" si="4"/>
        <v>0</v>
      </c>
      <c r="I34" s="169">
        <f t="shared" si="5"/>
        <v>0</v>
      </c>
      <c r="J34" s="149">
        <f t="shared" si="6"/>
        <v>0</v>
      </c>
      <c r="K34" s="117">
        <f t="shared" si="7"/>
        <v>0</v>
      </c>
      <c r="L34" s="51"/>
      <c r="M34" s="50"/>
      <c r="N34" s="49"/>
      <c r="O34" s="21"/>
      <c r="P34" s="20"/>
      <c r="Q34" s="8"/>
    </row>
    <row r="35" spans="1:17" s="19" customFormat="1" ht="18" customHeight="1" x14ac:dyDescent="0.2">
      <c r="A35" s="55" t="s">
        <v>76</v>
      </c>
      <c r="B35" s="53" t="s">
        <v>75</v>
      </c>
      <c r="C35" s="52"/>
      <c r="D35" s="46"/>
      <c r="E35" s="16"/>
      <c r="F35" s="279"/>
      <c r="G35" s="280"/>
      <c r="H35" s="281">
        <f t="shared" si="4"/>
        <v>0</v>
      </c>
      <c r="I35" s="169">
        <f t="shared" si="5"/>
        <v>0</v>
      </c>
      <c r="J35" s="149">
        <f t="shared" si="6"/>
        <v>0</v>
      </c>
      <c r="K35" s="117">
        <f t="shared" si="7"/>
        <v>0</v>
      </c>
      <c r="L35" s="260" t="s">
        <v>160</v>
      </c>
      <c r="M35" s="261"/>
      <c r="N35" s="262"/>
      <c r="O35" s="21"/>
      <c r="P35" s="20"/>
      <c r="Q35" s="8"/>
    </row>
    <row r="36" spans="1:17" s="19" customFormat="1" ht="15" hidden="1" customHeight="1" x14ac:dyDescent="0.2">
      <c r="A36" s="19" t="s">
        <v>74</v>
      </c>
      <c r="B36" s="53" t="s">
        <v>74</v>
      </c>
      <c r="C36" s="52"/>
      <c r="D36" s="46"/>
      <c r="E36" s="16"/>
      <c r="F36" s="279"/>
      <c r="G36" s="280"/>
      <c r="H36" s="281">
        <f t="shared" si="4"/>
        <v>0</v>
      </c>
      <c r="I36" s="169">
        <f t="shared" si="5"/>
        <v>0</v>
      </c>
      <c r="J36" s="149">
        <f t="shared" si="6"/>
        <v>0</v>
      </c>
      <c r="K36" s="117">
        <f t="shared" si="7"/>
        <v>0</v>
      </c>
      <c r="L36" s="51"/>
      <c r="M36" s="50"/>
      <c r="N36" s="49"/>
      <c r="O36" s="21"/>
      <c r="P36" s="20"/>
      <c r="Q36" s="8"/>
    </row>
    <row r="37" spans="1:17" s="19" customFormat="1" ht="15" hidden="1" customHeight="1" x14ac:dyDescent="0.2">
      <c r="A37" s="19" t="s">
        <v>73</v>
      </c>
      <c r="B37" s="53" t="s">
        <v>73</v>
      </c>
      <c r="C37" s="52"/>
      <c r="D37" s="46"/>
      <c r="E37" s="16"/>
      <c r="F37" s="279"/>
      <c r="G37" s="280"/>
      <c r="H37" s="281">
        <f t="shared" si="4"/>
        <v>0</v>
      </c>
      <c r="I37" s="169">
        <f t="shared" si="5"/>
        <v>0</v>
      </c>
      <c r="J37" s="149">
        <f t="shared" si="6"/>
        <v>0</v>
      </c>
      <c r="K37" s="117">
        <f t="shared" si="7"/>
        <v>0</v>
      </c>
      <c r="L37" s="51"/>
      <c r="M37" s="50"/>
      <c r="N37" s="49"/>
      <c r="O37" s="21"/>
      <c r="P37" s="20"/>
      <c r="Q37" s="8"/>
    </row>
    <row r="38" spans="1:17" s="19" customFormat="1" ht="15" hidden="1" customHeight="1" x14ac:dyDescent="0.2">
      <c r="A38" s="19" t="s">
        <v>72</v>
      </c>
      <c r="B38" s="53" t="s">
        <v>72</v>
      </c>
      <c r="C38" s="52"/>
      <c r="D38" s="46"/>
      <c r="E38" s="16"/>
      <c r="F38" s="279"/>
      <c r="G38" s="280"/>
      <c r="H38" s="281">
        <f t="shared" si="4"/>
        <v>0</v>
      </c>
      <c r="I38" s="169">
        <f t="shared" si="5"/>
        <v>0</v>
      </c>
      <c r="J38" s="149">
        <f t="shared" si="6"/>
        <v>0</v>
      </c>
      <c r="K38" s="117">
        <f t="shared" si="7"/>
        <v>0</v>
      </c>
      <c r="L38" s="51"/>
      <c r="M38" s="50"/>
      <c r="N38" s="49"/>
      <c r="O38" s="21"/>
      <c r="P38" s="20"/>
      <c r="Q38" s="8"/>
    </row>
    <row r="39" spans="1:17" s="19" customFormat="1" ht="15" hidden="1" customHeight="1" x14ac:dyDescent="0.2">
      <c r="A39" s="19" t="s">
        <v>71</v>
      </c>
      <c r="B39" s="53" t="s">
        <v>71</v>
      </c>
      <c r="C39" s="52"/>
      <c r="D39" s="46"/>
      <c r="E39" s="16"/>
      <c r="F39" s="279"/>
      <c r="G39" s="280"/>
      <c r="H39" s="281">
        <f t="shared" si="4"/>
        <v>0</v>
      </c>
      <c r="I39" s="169">
        <f t="shared" si="5"/>
        <v>0</v>
      </c>
      <c r="J39" s="149">
        <f t="shared" si="6"/>
        <v>0</v>
      </c>
      <c r="K39" s="117">
        <f t="shared" si="7"/>
        <v>0</v>
      </c>
      <c r="L39" s="51"/>
      <c r="M39" s="50"/>
      <c r="N39" s="49"/>
      <c r="O39" s="21"/>
      <c r="P39" s="20"/>
      <c r="Q39" s="8"/>
    </row>
    <row r="40" spans="1:17" s="19" customFormat="1" ht="15" hidden="1" customHeight="1" x14ac:dyDescent="0.2">
      <c r="A40" s="19" t="s">
        <v>70</v>
      </c>
      <c r="B40" s="53" t="s">
        <v>70</v>
      </c>
      <c r="C40" s="52"/>
      <c r="D40" s="46"/>
      <c r="E40" s="16"/>
      <c r="F40" s="279"/>
      <c r="G40" s="280"/>
      <c r="H40" s="281">
        <f t="shared" si="4"/>
        <v>0</v>
      </c>
      <c r="I40" s="169">
        <f t="shared" si="5"/>
        <v>0</v>
      </c>
      <c r="J40" s="149">
        <f t="shared" si="6"/>
        <v>0</v>
      </c>
      <c r="K40" s="117">
        <f t="shared" si="7"/>
        <v>0</v>
      </c>
      <c r="L40" s="51"/>
      <c r="M40" s="50"/>
      <c r="N40" s="49"/>
      <c r="O40" s="21"/>
      <c r="P40" s="20"/>
      <c r="Q40" s="8"/>
    </row>
    <row r="41" spans="1:17" s="19" customFormat="1" ht="15" hidden="1" customHeight="1" x14ac:dyDescent="0.2">
      <c r="A41" s="19" t="s">
        <v>69</v>
      </c>
      <c r="B41" s="53" t="s">
        <v>69</v>
      </c>
      <c r="C41" s="52"/>
      <c r="D41" s="46"/>
      <c r="E41" s="16"/>
      <c r="F41" s="279"/>
      <c r="G41" s="280"/>
      <c r="H41" s="281">
        <f t="shared" si="4"/>
        <v>0</v>
      </c>
      <c r="I41" s="169">
        <f t="shared" si="5"/>
        <v>0</v>
      </c>
      <c r="J41" s="149">
        <f t="shared" si="6"/>
        <v>0</v>
      </c>
      <c r="K41" s="117">
        <f t="shared" si="7"/>
        <v>0</v>
      </c>
      <c r="L41" s="51"/>
      <c r="M41" s="50"/>
      <c r="N41" s="49"/>
      <c r="O41" s="21"/>
      <c r="P41" s="20"/>
      <c r="Q41" s="8"/>
    </row>
    <row r="42" spans="1:17" s="19" customFormat="1" ht="18" customHeight="1" collapsed="1" x14ac:dyDescent="0.2">
      <c r="A42" s="19" t="s">
        <v>68</v>
      </c>
      <c r="B42" s="53" t="s">
        <v>67</v>
      </c>
      <c r="C42" s="52"/>
      <c r="D42" s="46"/>
      <c r="E42" s="16"/>
      <c r="F42" s="279"/>
      <c r="G42" s="280"/>
      <c r="H42" s="281">
        <f t="shared" si="4"/>
        <v>0</v>
      </c>
      <c r="I42" s="169">
        <f t="shared" si="5"/>
        <v>0</v>
      </c>
      <c r="J42" s="149">
        <f t="shared" si="6"/>
        <v>0</v>
      </c>
      <c r="K42" s="117">
        <f t="shared" si="7"/>
        <v>0</v>
      </c>
      <c r="L42" s="260" t="s">
        <v>161</v>
      </c>
      <c r="M42" s="261"/>
      <c r="N42" s="262"/>
      <c r="O42" s="21"/>
      <c r="P42" s="20"/>
      <c r="Q42" s="8"/>
    </row>
    <row r="43" spans="1:17" s="19" customFormat="1" ht="15" hidden="1" customHeight="1" x14ac:dyDescent="0.2">
      <c r="A43" s="19" t="s">
        <v>66</v>
      </c>
      <c r="B43" s="53" t="s">
        <v>66</v>
      </c>
      <c r="C43" s="52"/>
      <c r="D43" s="46"/>
      <c r="E43" s="16"/>
      <c r="F43" s="279"/>
      <c r="G43" s="280"/>
      <c r="H43" s="281">
        <f t="shared" si="4"/>
        <v>0</v>
      </c>
      <c r="I43" s="169">
        <f t="shared" si="5"/>
        <v>0</v>
      </c>
      <c r="J43" s="149">
        <f t="shared" si="6"/>
        <v>0</v>
      </c>
      <c r="K43" s="117">
        <f t="shared" si="7"/>
        <v>0</v>
      </c>
      <c r="L43" s="51"/>
      <c r="M43" s="50"/>
      <c r="N43" s="49"/>
      <c r="O43" s="21"/>
      <c r="P43" s="20"/>
      <c r="Q43" s="8"/>
    </row>
    <row r="44" spans="1:17" s="19" customFormat="1" ht="18" customHeight="1" collapsed="1" x14ac:dyDescent="0.2">
      <c r="A44" s="19" t="s">
        <v>65</v>
      </c>
      <c r="B44" s="54" t="s">
        <v>65</v>
      </c>
      <c r="C44" s="52"/>
      <c r="D44" s="46"/>
      <c r="E44" s="16"/>
      <c r="F44" s="279"/>
      <c r="G44" s="280"/>
      <c r="H44" s="281">
        <f t="shared" si="4"/>
        <v>0</v>
      </c>
      <c r="I44" s="169">
        <f t="shared" si="5"/>
        <v>0</v>
      </c>
      <c r="J44" s="149">
        <f t="shared" si="6"/>
        <v>0</v>
      </c>
      <c r="K44" s="117">
        <f t="shared" si="7"/>
        <v>0</v>
      </c>
      <c r="L44" s="260" t="s">
        <v>162</v>
      </c>
      <c r="M44" s="261"/>
      <c r="N44" s="262"/>
      <c r="O44" s="21"/>
      <c r="P44" s="20"/>
      <c r="Q44" s="8"/>
    </row>
    <row r="45" spans="1:17" s="19" customFormat="1" ht="15" hidden="1" customHeight="1" x14ac:dyDescent="0.2">
      <c r="A45" s="19" t="s">
        <v>64</v>
      </c>
      <c r="B45" s="54" t="s">
        <v>64</v>
      </c>
      <c r="C45" s="52"/>
      <c r="D45" s="46"/>
      <c r="E45" s="16"/>
      <c r="F45" s="279"/>
      <c r="G45" s="280"/>
      <c r="H45" s="281">
        <f t="shared" si="4"/>
        <v>0</v>
      </c>
      <c r="I45" s="169">
        <f t="shared" si="5"/>
        <v>0</v>
      </c>
      <c r="J45" s="149">
        <f t="shared" si="6"/>
        <v>0</v>
      </c>
      <c r="K45" s="117">
        <f t="shared" si="7"/>
        <v>0</v>
      </c>
      <c r="L45" s="51"/>
      <c r="M45" s="50"/>
      <c r="N45" s="49"/>
      <c r="O45" s="21"/>
      <c r="P45" s="20"/>
      <c r="Q45" s="8"/>
    </row>
    <row r="46" spans="1:17" s="19" customFormat="1" ht="15" hidden="1" customHeight="1" x14ac:dyDescent="0.2">
      <c r="A46" s="19" t="s">
        <v>63</v>
      </c>
      <c r="B46" s="54" t="s">
        <v>63</v>
      </c>
      <c r="C46" s="52"/>
      <c r="D46" s="46"/>
      <c r="E46" s="16"/>
      <c r="F46" s="279"/>
      <c r="G46" s="280"/>
      <c r="H46" s="281">
        <f t="shared" si="4"/>
        <v>0</v>
      </c>
      <c r="I46" s="169">
        <f t="shared" si="5"/>
        <v>0</v>
      </c>
      <c r="J46" s="149">
        <f t="shared" si="6"/>
        <v>0</v>
      </c>
      <c r="K46" s="117">
        <f t="shared" si="7"/>
        <v>0</v>
      </c>
      <c r="L46" s="51"/>
      <c r="M46" s="50"/>
      <c r="N46" s="49"/>
      <c r="O46" s="21"/>
      <c r="P46" s="20"/>
      <c r="Q46" s="8"/>
    </row>
    <row r="47" spans="1:17" s="19" customFormat="1" ht="15" hidden="1" customHeight="1" x14ac:dyDescent="0.2">
      <c r="A47" s="19" t="s">
        <v>62</v>
      </c>
      <c r="B47" s="54" t="s">
        <v>62</v>
      </c>
      <c r="C47" s="52"/>
      <c r="D47" s="46"/>
      <c r="E47" s="16"/>
      <c r="F47" s="279"/>
      <c r="G47" s="280"/>
      <c r="H47" s="281">
        <f t="shared" si="4"/>
        <v>0</v>
      </c>
      <c r="I47" s="169">
        <f t="shared" si="5"/>
        <v>0</v>
      </c>
      <c r="J47" s="149">
        <f t="shared" si="6"/>
        <v>0</v>
      </c>
      <c r="K47" s="117">
        <f t="shared" si="7"/>
        <v>0</v>
      </c>
      <c r="L47" s="51"/>
      <c r="M47" s="50"/>
      <c r="N47" s="49"/>
      <c r="O47" s="21"/>
      <c r="P47" s="20"/>
      <c r="Q47" s="8"/>
    </row>
    <row r="48" spans="1:17" s="19" customFormat="1" ht="18" customHeight="1" collapsed="1" x14ac:dyDescent="0.2">
      <c r="A48" s="19" t="s">
        <v>61</v>
      </c>
      <c r="B48" s="54" t="s">
        <v>61</v>
      </c>
      <c r="C48" s="52"/>
      <c r="D48" s="46"/>
      <c r="E48" s="16"/>
      <c r="F48" s="279"/>
      <c r="G48" s="280"/>
      <c r="H48" s="281">
        <f t="shared" si="4"/>
        <v>0</v>
      </c>
      <c r="I48" s="169">
        <f t="shared" si="5"/>
        <v>0</v>
      </c>
      <c r="J48" s="149">
        <f t="shared" si="6"/>
        <v>0</v>
      </c>
      <c r="K48" s="117">
        <f t="shared" si="7"/>
        <v>0</v>
      </c>
      <c r="L48" s="260" t="s">
        <v>163</v>
      </c>
      <c r="M48" s="261"/>
      <c r="N48" s="262"/>
      <c r="O48" s="21"/>
      <c r="P48" s="20"/>
      <c r="Q48" s="8"/>
    </row>
    <row r="49" spans="1:17" s="19" customFormat="1" ht="18" customHeight="1" x14ac:dyDescent="0.2">
      <c r="A49" s="19" t="s">
        <v>60</v>
      </c>
      <c r="B49" s="53" t="s">
        <v>60</v>
      </c>
      <c r="C49" s="52"/>
      <c r="D49" s="46"/>
      <c r="E49" s="16"/>
      <c r="F49" s="279"/>
      <c r="G49" s="280"/>
      <c r="H49" s="281">
        <f t="shared" si="4"/>
        <v>0</v>
      </c>
      <c r="I49" s="169">
        <f t="shared" si="5"/>
        <v>0</v>
      </c>
      <c r="J49" s="149">
        <f t="shared" si="6"/>
        <v>0</v>
      </c>
      <c r="K49" s="117">
        <f t="shared" si="7"/>
        <v>0</v>
      </c>
      <c r="L49" s="260" t="s">
        <v>164</v>
      </c>
      <c r="M49" s="261"/>
      <c r="N49" s="262"/>
      <c r="O49" s="21"/>
      <c r="P49" s="20"/>
      <c r="Q49" s="8"/>
    </row>
    <row r="50" spans="1:17" s="19" customFormat="1" ht="15" hidden="1" customHeight="1" x14ac:dyDescent="0.2">
      <c r="A50" s="19" t="s">
        <v>59</v>
      </c>
      <c r="B50" s="53" t="s">
        <v>59</v>
      </c>
      <c r="C50" s="52"/>
      <c r="D50" s="46"/>
      <c r="E50" s="16"/>
      <c r="F50" s="279"/>
      <c r="G50" s="280"/>
      <c r="H50" s="281">
        <f t="shared" si="4"/>
        <v>0</v>
      </c>
      <c r="I50" s="169">
        <f t="shared" si="5"/>
        <v>0</v>
      </c>
      <c r="J50" s="149">
        <f t="shared" si="6"/>
        <v>0</v>
      </c>
      <c r="K50" s="117">
        <f t="shared" si="7"/>
        <v>0</v>
      </c>
      <c r="L50" s="51"/>
      <c r="M50" s="50"/>
      <c r="N50" s="49"/>
      <c r="O50" s="21"/>
      <c r="P50" s="20"/>
      <c r="Q50" s="8"/>
    </row>
    <row r="51" spans="1:17" s="19" customFormat="1" ht="18" customHeight="1" x14ac:dyDescent="0.2">
      <c r="A51" s="19" t="s">
        <v>58</v>
      </c>
      <c r="B51" s="53" t="s">
        <v>58</v>
      </c>
      <c r="C51" s="52"/>
      <c r="D51" s="46"/>
      <c r="E51" s="16"/>
      <c r="F51" s="279"/>
      <c r="G51" s="280"/>
      <c r="H51" s="281">
        <f t="shared" si="4"/>
        <v>0</v>
      </c>
      <c r="I51" s="169">
        <f t="shared" si="5"/>
        <v>0</v>
      </c>
      <c r="J51" s="149">
        <f t="shared" si="6"/>
        <v>0</v>
      </c>
      <c r="K51" s="117">
        <f t="shared" si="7"/>
        <v>0</v>
      </c>
      <c r="L51" s="260" t="s">
        <v>158</v>
      </c>
      <c r="M51" s="261"/>
      <c r="N51" s="262"/>
      <c r="O51" s="21"/>
      <c r="P51" s="20"/>
      <c r="Q51" s="8"/>
    </row>
    <row r="52" spans="1:17" s="19" customFormat="1" ht="15" hidden="1" customHeight="1" x14ac:dyDescent="0.2">
      <c r="A52" s="19" t="s">
        <v>57</v>
      </c>
      <c r="B52" s="53" t="s">
        <v>57</v>
      </c>
      <c r="C52" s="52"/>
      <c r="D52" s="46"/>
      <c r="E52" s="16"/>
      <c r="F52" s="279"/>
      <c r="G52" s="280"/>
      <c r="H52" s="281">
        <f t="shared" si="4"/>
        <v>0</v>
      </c>
      <c r="I52" s="169">
        <f t="shared" si="5"/>
        <v>0</v>
      </c>
      <c r="J52" s="149">
        <f t="shared" si="6"/>
        <v>0</v>
      </c>
      <c r="K52" s="117">
        <f t="shared" si="7"/>
        <v>0</v>
      </c>
      <c r="L52" s="51"/>
      <c r="M52" s="50"/>
      <c r="N52" s="49"/>
      <c r="O52" s="21"/>
      <c r="P52" s="20"/>
      <c r="Q52" s="8"/>
    </row>
    <row r="53" spans="1:17" s="19" customFormat="1" ht="18" customHeight="1" x14ac:dyDescent="0.2">
      <c r="A53" s="19" t="s">
        <v>56</v>
      </c>
      <c r="B53" s="53" t="s">
        <v>55</v>
      </c>
      <c r="C53" s="52"/>
      <c r="D53" s="46"/>
      <c r="E53" s="16"/>
      <c r="F53" s="279"/>
      <c r="G53" s="280"/>
      <c r="H53" s="281">
        <f t="shared" si="4"/>
        <v>0</v>
      </c>
      <c r="I53" s="169">
        <f t="shared" si="5"/>
        <v>0</v>
      </c>
      <c r="J53" s="149">
        <f t="shared" si="6"/>
        <v>0</v>
      </c>
      <c r="K53" s="117">
        <f t="shared" si="7"/>
        <v>0</v>
      </c>
      <c r="L53" s="260" t="s">
        <v>165</v>
      </c>
      <c r="M53" s="261"/>
      <c r="N53" s="262"/>
      <c r="O53" s="21"/>
      <c r="P53" s="20"/>
      <c r="Q53" s="8"/>
    </row>
    <row r="54" spans="1:17" s="19" customFormat="1" ht="15" hidden="1" customHeight="1" x14ac:dyDescent="0.2">
      <c r="A54" s="19" t="s">
        <v>54</v>
      </c>
      <c r="B54" s="53" t="s">
        <v>54</v>
      </c>
      <c r="C54" s="52"/>
      <c r="D54" s="46"/>
      <c r="E54" s="16"/>
      <c r="F54" s="279"/>
      <c r="G54" s="280"/>
      <c r="H54" s="281">
        <f t="shared" si="4"/>
        <v>0</v>
      </c>
      <c r="I54" s="169">
        <f t="shared" si="5"/>
        <v>0</v>
      </c>
      <c r="J54" s="149">
        <f t="shared" si="6"/>
        <v>0</v>
      </c>
      <c r="K54" s="117">
        <f t="shared" si="7"/>
        <v>0</v>
      </c>
      <c r="L54" s="51"/>
      <c r="M54" s="50"/>
      <c r="N54" s="49"/>
      <c r="O54" s="21"/>
      <c r="P54" s="20"/>
      <c r="Q54" s="8"/>
    </row>
    <row r="55" spans="1:17" s="19" customFormat="1" ht="15" hidden="1" customHeight="1" x14ac:dyDescent="0.2">
      <c r="A55" s="19" t="s">
        <v>53</v>
      </c>
      <c r="B55" s="54" t="s">
        <v>53</v>
      </c>
      <c r="C55" s="52"/>
      <c r="D55" s="46"/>
      <c r="E55" s="16"/>
      <c r="F55" s="279"/>
      <c r="G55" s="280"/>
      <c r="H55" s="281">
        <f t="shared" si="4"/>
        <v>0</v>
      </c>
      <c r="I55" s="169">
        <f t="shared" si="5"/>
        <v>0</v>
      </c>
      <c r="J55" s="149">
        <f t="shared" si="6"/>
        <v>0</v>
      </c>
      <c r="K55" s="117">
        <f t="shared" si="7"/>
        <v>0</v>
      </c>
      <c r="L55" s="51"/>
      <c r="M55" s="50"/>
      <c r="N55" s="49"/>
      <c r="O55" s="21"/>
      <c r="P55" s="20"/>
      <c r="Q55" s="8"/>
    </row>
    <row r="56" spans="1:17" s="19" customFormat="1" ht="15" hidden="1" customHeight="1" x14ac:dyDescent="0.2">
      <c r="A56" s="19" t="s">
        <v>52</v>
      </c>
      <c r="B56" s="54" t="s">
        <v>52</v>
      </c>
      <c r="C56" s="52"/>
      <c r="D56" s="46"/>
      <c r="E56" s="16"/>
      <c r="F56" s="279"/>
      <c r="G56" s="280"/>
      <c r="H56" s="281">
        <f t="shared" si="4"/>
        <v>0</v>
      </c>
      <c r="I56" s="169">
        <f t="shared" si="5"/>
        <v>0</v>
      </c>
      <c r="J56" s="149">
        <f t="shared" si="6"/>
        <v>0</v>
      </c>
      <c r="K56" s="117">
        <f t="shared" si="7"/>
        <v>0</v>
      </c>
      <c r="L56" s="51"/>
      <c r="M56" s="50"/>
      <c r="N56" s="49"/>
      <c r="O56" s="21"/>
      <c r="P56" s="20"/>
      <c r="Q56" s="8"/>
    </row>
    <row r="57" spans="1:17" s="19" customFormat="1" ht="15" hidden="1" customHeight="1" x14ac:dyDescent="0.2">
      <c r="A57" s="19" t="s">
        <v>51</v>
      </c>
      <c r="B57" s="54" t="s">
        <v>51</v>
      </c>
      <c r="C57" s="52"/>
      <c r="D57" s="46"/>
      <c r="E57" s="16"/>
      <c r="F57" s="279"/>
      <c r="G57" s="280"/>
      <c r="H57" s="281">
        <f t="shared" si="4"/>
        <v>0</v>
      </c>
      <c r="I57" s="169">
        <f t="shared" si="5"/>
        <v>0</v>
      </c>
      <c r="J57" s="149">
        <f t="shared" si="6"/>
        <v>0</v>
      </c>
      <c r="K57" s="117">
        <f t="shared" si="7"/>
        <v>0</v>
      </c>
      <c r="L57" s="51"/>
      <c r="M57" s="50"/>
      <c r="N57" s="49"/>
      <c r="O57" s="21"/>
      <c r="P57" s="20"/>
      <c r="Q57" s="8"/>
    </row>
    <row r="58" spans="1:17" s="19" customFormat="1" ht="15" hidden="1" customHeight="1" x14ac:dyDescent="0.2">
      <c r="A58" s="19" t="s">
        <v>50</v>
      </c>
      <c r="B58" s="53" t="s">
        <v>50</v>
      </c>
      <c r="C58" s="52"/>
      <c r="D58" s="46"/>
      <c r="E58" s="16"/>
      <c r="F58" s="279"/>
      <c r="G58" s="280"/>
      <c r="H58" s="281">
        <f t="shared" si="4"/>
        <v>0</v>
      </c>
      <c r="I58" s="169">
        <f t="shared" si="5"/>
        <v>0</v>
      </c>
      <c r="J58" s="149">
        <f t="shared" si="6"/>
        <v>0</v>
      </c>
      <c r="K58" s="117">
        <f t="shared" si="7"/>
        <v>0</v>
      </c>
      <c r="L58" s="51"/>
      <c r="M58" s="50"/>
      <c r="N58" s="49"/>
      <c r="O58" s="21"/>
      <c r="P58" s="20"/>
      <c r="Q58" s="8"/>
    </row>
    <row r="59" spans="1:17" s="19" customFormat="1" ht="18" customHeight="1" collapsed="1" x14ac:dyDescent="0.2">
      <c r="A59" s="55" t="s">
        <v>49</v>
      </c>
      <c r="B59" s="53" t="s">
        <v>48</v>
      </c>
      <c r="C59" s="52"/>
      <c r="D59" s="46"/>
      <c r="E59" s="16"/>
      <c r="F59" s="279"/>
      <c r="G59" s="280"/>
      <c r="H59" s="281">
        <f t="shared" si="4"/>
        <v>0</v>
      </c>
      <c r="I59" s="169">
        <f t="shared" si="5"/>
        <v>0</v>
      </c>
      <c r="J59" s="149">
        <f t="shared" si="6"/>
        <v>0</v>
      </c>
      <c r="K59" s="117">
        <f t="shared" si="7"/>
        <v>0</v>
      </c>
      <c r="L59" s="260" t="s">
        <v>167</v>
      </c>
      <c r="M59" s="261"/>
      <c r="N59" s="262"/>
      <c r="O59" s="21"/>
      <c r="P59" s="20"/>
      <c r="Q59" s="8"/>
    </row>
    <row r="60" spans="1:17" s="19" customFormat="1" ht="15" hidden="1" customHeight="1" x14ac:dyDescent="0.2">
      <c r="A60" s="19" t="s">
        <v>47</v>
      </c>
      <c r="B60" s="53" t="s">
        <v>47</v>
      </c>
      <c r="C60" s="52"/>
      <c r="D60" s="46"/>
      <c r="E60" s="16"/>
      <c r="F60" s="279"/>
      <c r="G60" s="280"/>
      <c r="H60" s="281">
        <f t="shared" si="4"/>
        <v>0</v>
      </c>
      <c r="I60" s="169">
        <f t="shared" si="5"/>
        <v>0</v>
      </c>
      <c r="J60" s="149">
        <f t="shared" si="6"/>
        <v>0</v>
      </c>
      <c r="K60" s="117">
        <f t="shared" si="7"/>
        <v>0</v>
      </c>
      <c r="L60" s="51"/>
      <c r="M60" s="50"/>
      <c r="N60" s="49"/>
      <c r="O60" s="21"/>
      <c r="P60" s="20"/>
      <c r="Q60" s="8"/>
    </row>
    <row r="61" spans="1:17" s="19" customFormat="1" ht="18" customHeight="1" collapsed="1" x14ac:dyDescent="0.2">
      <c r="A61" s="19" t="s">
        <v>46</v>
      </c>
      <c r="B61" s="53" t="s">
        <v>46</v>
      </c>
      <c r="C61" s="52"/>
      <c r="D61" s="46"/>
      <c r="E61" s="16"/>
      <c r="F61" s="279"/>
      <c r="G61" s="280"/>
      <c r="H61" s="281">
        <f t="shared" si="4"/>
        <v>0</v>
      </c>
      <c r="I61" s="169">
        <f t="shared" si="5"/>
        <v>0</v>
      </c>
      <c r="J61" s="149">
        <f t="shared" si="6"/>
        <v>0</v>
      </c>
      <c r="K61" s="117">
        <f t="shared" si="7"/>
        <v>0</v>
      </c>
      <c r="L61" s="260" t="s">
        <v>168</v>
      </c>
      <c r="M61" s="261"/>
      <c r="N61" s="262"/>
      <c r="O61" s="21"/>
      <c r="P61" s="20"/>
      <c r="Q61" s="8"/>
    </row>
    <row r="62" spans="1:17" s="19" customFormat="1" ht="15" hidden="1" customHeight="1" x14ac:dyDescent="0.2">
      <c r="A62" s="19" t="s">
        <v>45</v>
      </c>
      <c r="B62" s="53" t="s">
        <v>45</v>
      </c>
      <c r="C62" s="52"/>
      <c r="D62" s="46"/>
      <c r="E62" s="16"/>
      <c r="F62" s="279"/>
      <c r="G62" s="280"/>
      <c r="H62" s="281">
        <f t="shared" si="4"/>
        <v>0</v>
      </c>
      <c r="I62" s="169">
        <f t="shared" si="5"/>
        <v>0</v>
      </c>
      <c r="J62" s="149">
        <f t="shared" si="6"/>
        <v>0</v>
      </c>
      <c r="K62" s="117">
        <f t="shared" si="7"/>
        <v>0</v>
      </c>
      <c r="L62" s="51"/>
      <c r="M62" s="50"/>
      <c r="N62" s="49"/>
      <c r="O62" s="21"/>
      <c r="P62" s="20"/>
      <c r="Q62" s="8"/>
    </row>
    <row r="63" spans="1:17" s="19" customFormat="1" ht="18" customHeight="1" collapsed="1" x14ac:dyDescent="0.2">
      <c r="A63" s="19" t="s">
        <v>44</v>
      </c>
      <c r="B63" s="53" t="s">
        <v>44</v>
      </c>
      <c r="C63" s="52"/>
      <c r="D63" s="46"/>
      <c r="E63" s="16"/>
      <c r="F63" s="279"/>
      <c r="G63" s="280"/>
      <c r="H63" s="281">
        <f t="shared" si="4"/>
        <v>0</v>
      </c>
      <c r="I63" s="169">
        <f t="shared" si="5"/>
        <v>0</v>
      </c>
      <c r="J63" s="149">
        <f t="shared" si="6"/>
        <v>0</v>
      </c>
      <c r="K63" s="117">
        <f t="shared" si="7"/>
        <v>0</v>
      </c>
      <c r="L63" s="260" t="s">
        <v>169</v>
      </c>
      <c r="M63" s="261"/>
      <c r="N63" s="262"/>
      <c r="O63" s="21"/>
      <c r="P63" s="20"/>
      <c r="Q63" s="8"/>
    </row>
    <row r="64" spans="1:17" s="19" customFormat="1" ht="18" customHeight="1" x14ac:dyDescent="0.2">
      <c r="A64" s="19" t="s">
        <v>43</v>
      </c>
      <c r="B64" s="53" t="s">
        <v>43</v>
      </c>
      <c r="C64" s="52"/>
      <c r="D64" s="46"/>
      <c r="E64" s="16"/>
      <c r="F64" s="279"/>
      <c r="G64" s="280"/>
      <c r="H64" s="281">
        <f t="shared" si="4"/>
        <v>0</v>
      </c>
      <c r="I64" s="169">
        <f t="shared" si="5"/>
        <v>0</v>
      </c>
      <c r="J64" s="149">
        <f t="shared" si="6"/>
        <v>0</v>
      </c>
      <c r="K64" s="117">
        <f t="shared" si="7"/>
        <v>0</v>
      </c>
      <c r="L64" s="260" t="s">
        <v>170</v>
      </c>
      <c r="M64" s="261"/>
      <c r="N64" s="262"/>
      <c r="O64" s="21"/>
      <c r="P64" s="20"/>
      <c r="Q64" s="8"/>
    </row>
    <row r="65" spans="1:17" s="19" customFormat="1" ht="18" customHeight="1" x14ac:dyDescent="0.2">
      <c r="A65" s="19" t="s">
        <v>42</v>
      </c>
      <c r="B65" s="53" t="s">
        <v>42</v>
      </c>
      <c r="C65" s="52"/>
      <c r="D65" s="46"/>
      <c r="E65" s="16"/>
      <c r="F65" s="279"/>
      <c r="G65" s="280"/>
      <c r="H65" s="281">
        <f t="shared" si="4"/>
        <v>0</v>
      </c>
      <c r="I65" s="169">
        <f t="shared" si="5"/>
        <v>0</v>
      </c>
      <c r="J65" s="149">
        <f t="shared" si="6"/>
        <v>0</v>
      </c>
      <c r="K65" s="117">
        <f t="shared" si="7"/>
        <v>0</v>
      </c>
      <c r="L65" s="260" t="s">
        <v>171</v>
      </c>
      <c r="M65" s="261"/>
      <c r="N65" s="262"/>
      <c r="O65" s="21"/>
      <c r="P65" s="20"/>
      <c r="Q65" s="20"/>
    </row>
    <row r="66" spans="1:17" s="19" customFormat="1" ht="18" customHeight="1" x14ac:dyDescent="0.2">
      <c r="A66" s="19" t="s">
        <v>41</v>
      </c>
      <c r="B66" s="53" t="s">
        <v>40</v>
      </c>
      <c r="C66" s="52"/>
      <c r="D66" s="46"/>
      <c r="E66" s="16"/>
      <c r="F66" s="279"/>
      <c r="G66" s="280"/>
      <c r="H66" s="281">
        <f t="shared" si="4"/>
        <v>0</v>
      </c>
      <c r="I66" s="169">
        <f t="shared" si="5"/>
        <v>0</v>
      </c>
      <c r="J66" s="149">
        <f t="shared" si="6"/>
        <v>0</v>
      </c>
      <c r="K66" s="117">
        <f t="shared" si="7"/>
        <v>0</v>
      </c>
      <c r="L66" s="260" t="s">
        <v>172</v>
      </c>
      <c r="M66" s="261"/>
      <c r="N66" s="262"/>
      <c r="O66" s="21"/>
      <c r="P66" s="20"/>
      <c r="Q66" s="20"/>
    </row>
    <row r="67" spans="1:17" s="19" customFormat="1" ht="18" customHeight="1" x14ac:dyDescent="0.2">
      <c r="A67" s="19" t="s">
        <v>39</v>
      </c>
      <c r="B67" s="53" t="s">
        <v>39</v>
      </c>
      <c r="C67" s="52"/>
      <c r="D67" s="46"/>
      <c r="E67" s="16"/>
      <c r="F67" s="279"/>
      <c r="G67" s="280"/>
      <c r="H67" s="281">
        <f t="shared" si="4"/>
        <v>0</v>
      </c>
      <c r="I67" s="169">
        <f t="shared" si="5"/>
        <v>0</v>
      </c>
      <c r="J67" s="149">
        <f t="shared" si="6"/>
        <v>0</v>
      </c>
      <c r="K67" s="117">
        <f t="shared" si="7"/>
        <v>0</v>
      </c>
      <c r="L67" s="260"/>
      <c r="M67" s="261"/>
      <c r="N67" s="262"/>
      <c r="O67" s="21"/>
      <c r="P67" s="20"/>
      <c r="Q67" s="20"/>
    </row>
    <row r="68" spans="1:17" s="19" customFormat="1" ht="18" customHeight="1" x14ac:dyDescent="0.2">
      <c r="A68" s="19" t="s">
        <v>38</v>
      </c>
      <c r="B68" s="53" t="s">
        <v>38</v>
      </c>
      <c r="C68" s="52"/>
      <c r="D68" s="46"/>
      <c r="E68" s="16"/>
      <c r="F68" s="279"/>
      <c r="G68" s="280"/>
      <c r="H68" s="281">
        <f t="shared" si="4"/>
        <v>0</v>
      </c>
      <c r="I68" s="169">
        <f t="shared" si="5"/>
        <v>0</v>
      </c>
      <c r="J68" s="149">
        <f t="shared" si="6"/>
        <v>0</v>
      </c>
      <c r="K68" s="117">
        <f t="shared" si="7"/>
        <v>0</v>
      </c>
      <c r="L68" s="260"/>
      <c r="M68" s="261"/>
      <c r="N68" s="262"/>
      <c r="O68" s="21"/>
      <c r="P68" s="20"/>
      <c r="Q68" s="20"/>
    </row>
    <row r="69" spans="1:17" s="19" customFormat="1" ht="18" customHeight="1" x14ac:dyDescent="0.2">
      <c r="A69" s="19" t="s">
        <v>37</v>
      </c>
      <c r="B69" s="53" t="s">
        <v>37</v>
      </c>
      <c r="C69" s="52"/>
      <c r="D69" s="46"/>
      <c r="E69" s="16"/>
      <c r="F69" s="279"/>
      <c r="G69" s="280"/>
      <c r="H69" s="281">
        <f t="shared" si="4"/>
        <v>0</v>
      </c>
      <c r="I69" s="169">
        <f t="shared" si="5"/>
        <v>0</v>
      </c>
      <c r="J69" s="149">
        <f t="shared" si="6"/>
        <v>0</v>
      </c>
      <c r="K69" s="117">
        <f t="shared" si="7"/>
        <v>0</v>
      </c>
      <c r="L69" s="260"/>
      <c r="M69" s="261"/>
      <c r="N69" s="262"/>
      <c r="O69" s="21"/>
      <c r="P69" s="20"/>
      <c r="Q69" s="20"/>
    </row>
    <row r="70" spans="1:17" s="19" customFormat="1" ht="18" customHeight="1" x14ac:dyDescent="0.2">
      <c r="A70" s="19" t="s">
        <v>36</v>
      </c>
      <c r="B70" s="53" t="s">
        <v>36</v>
      </c>
      <c r="C70" s="52"/>
      <c r="D70" s="46"/>
      <c r="E70" s="16"/>
      <c r="F70" s="279"/>
      <c r="G70" s="280"/>
      <c r="H70" s="281">
        <f t="shared" si="4"/>
        <v>0</v>
      </c>
      <c r="I70" s="169">
        <f t="shared" si="5"/>
        <v>0</v>
      </c>
      <c r="J70" s="149">
        <f t="shared" si="6"/>
        <v>0</v>
      </c>
      <c r="K70" s="117">
        <f t="shared" si="7"/>
        <v>0</v>
      </c>
      <c r="L70" s="260"/>
      <c r="M70" s="261"/>
      <c r="N70" s="262"/>
      <c r="O70" s="21"/>
      <c r="P70" s="20"/>
      <c r="Q70" s="20"/>
    </row>
    <row r="71" spans="1:17" s="19" customFormat="1" ht="18" customHeight="1" collapsed="1" x14ac:dyDescent="0.2">
      <c r="A71" s="19" t="s">
        <v>35</v>
      </c>
      <c r="B71" s="53" t="s">
        <v>35</v>
      </c>
      <c r="C71" s="52"/>
      <c r="D71" s="46"/>
      <c r="E71" s="16"/>
      <c r="F71" s="279"/>
      <c r="G71" s="280"/>
      <c r="H71" s="281">
        <f t="shared" si="4"/>
        <v>0</v>
      </c>
      <c r="I71" s="169">
        <f t="shared" si="5"/>
        <v>0</v>
      </c>
      <c r="J71" s="149">
        <f t="shared" si="6"/>
        <v>0</v>
      </c>
      <c r="K71" s="117">
        <f t="shared" si="7"/>
        <v>0</v>
      </c>
      <c r="L71" s="260"/>
      <c r="M71" s="261"/>
      <c r="N71" s="262"/>
      <c r="O71" s="21"/>
      <c r="P71" s="20"/>
      <c r="Q71" s="20"/>
    </row>
    <row r="72" spans="1:17" s="19" customFormat="1" ht="18" customHeight="1" x14ac:dyDescent="0.2">
      <c r="A72" s="19" t="s">
        <v>34</v>
      </c>
      <c r="B72" s="53" t="s">
        <v>34</v>
      </c>
      <c r="C72" s="52"/>
      <c r="D72" s="46"/>
      <c r="E72" s="16"/>
      <c r="F72" s="279"/>
      <c r="G72" s="280"/>
      <c r="H72" s="281">
        <f t="shared" si="4"/>
        <v>0</v>
      </c>
      <c r="I72" s="169">
        <f t="shared" si="5"/>
        <v>0</v>
      </c>
      <c r="J72" s="149">
        <f t="shared" si="6"/>
        <v>0</v>
      </c>
      <c r="K72" s="117">
        <f t="shared" si="7"/>
        <v>0</v>
      </c>
      <c r="L72" s="260"/>
      <c r="M72" s="261"/>
      <c r="N72" s="262"/>
      <c r="O72" s="21"/>
      <c r="P72" s="20"/>
      <c r="Q72" s="20"/>
    </row>
    <row r="73" spans="1:17" s="19" customFormat="1" ht="18" customHeight="1" x14ac:dyDescent="0.2">
      <c r="A73" s="19" t="s">
        <v>33</v>
      </c>
      <c r="B73" s="53" t="s">
        <v>33</v>
      </c>
      <c r="C73" s="76"/>
      <c r="D73" s="46"/>
      <c r="E73" s="16"/>
      <c r="F73" s="279"/>
      <c r="G73" s="280"/>
      <c r="H73" s="281">
        <f t="shared" si="4"/>
        <v>0</v>
      </c>
      <c r="I73" s="169">
        <f t="shared" si="5"/>
        <v>0</v>
      </c>
      <c r="J73" s="149">
        <f t="shared" si="6"/>
        <v>0</v>
      </c>
      <c r="K73" s="117">
        <f t="shared" si="7"/>
        <v>0</v>
      </c>
      <c r="L73" s="260"/>
      <c r="M73" s="261"/>
      <c r="N73" s="262"/>
      <c r="O73" s="21"/>
      <c r="P73" s="20"/>
      <c r="Q73" s="8"/>
    </row>
    <row r="74" spans="1:17" s="19" customFormat="1" ht="18" customHeight="1" x14ac:dyDescent="0.2">
      <c r="A74" s="55" t="s">
        <v>32</v>
      </c>
      <c r="B74" s="48" t="s">
        <v>31</v>
      </c>
      <c r="C74" s="76"/>
      <c r="D74" s="46"/>
      <c r="E74" s="16"/>
      <c r="F74" s="279"/>
      <c r="G74" s="280"/>
      <c r="H74" s="281">
        <f t="shared" si="4"/>
        <v>0</v>
      </c>
      <c r="I74" s="169">
        <f t="shared" si="5"/>
        <v>0</v>
      </c>
      <c r="J74" s="149">
        <f t="shared" si="6"/>
        <v>0</v>
      </c>
      <c r="K74" s="117">
        <f t="shared" si="7"/>
        <v>0</v>
      </c>
      <c r="L74" s="260"/>
      <c r="M74" s="261"/>
      <c r="N74" s="262"/>
      <c r="O74" s="21"/>
      <c r="P74" s="20"/>
      <c r="Q74" s="8"/>
    </row>
    <row r="75" spans="1:17" s="19" customFormat="1" ht="15" hidden="1" customHeight="1" x14ac:dyDescent="0.2">
      <c r="A75" s="19" t="s">
        <v>30</v>
      </c>
      <c r="B75" s="48" t="s">
        <v>30</v>
      </c>
      <c r="C75" s="76"/>
      <c r="D75" s="46"/>
      <c r="E75" s="16"/>
      <c r="F75" s="169">
        <v>0</v>
      </c>
      <c r="G75" s="149">
        <v>0</v>
      </c>
      <c r="H75" s="163">
        <v>0</v>
      </c>
      <c r="I75" s="169">
        <v>0</v>
      </c>
      <c r="J75" s="149">
        <v>0</v>
      </c>
      <c r="K75" s="163">
        <v>0</v>
      </c>
      <c r="L75" s="51"/>
      <c r="M75" s="50"/>
      <c r="N75" s="49"/>
      <c r="O75" s="21"/>
      <c r="P75" s="20"/>
      <c r="Q75" s="8"/>
    </row>
    <row r="76" spans="1:17" s="19" customFormat="1" ht="18" customHeight="1" thickBot="1" x14ac:dyDescent="0.25">
      <c r="A76" s="19" t="s">
        <v>4</v>
      </c>
      <c r="B76" s="72" t="s">
        <v>124</v>
      </c>
      <c r="C76" s="74"/>
      <c r="D76" s="73"/>
      <c r="E76" s="16"/>
      <c r="F76" s="170"/>
      <c r="G76" s="152"/>
      <c r="H76" s="164">
        <f>SUM(H33:H75)</f>
        <v>0</v>
      </c>
      <c r="I76" s="170"/>
      <c r="J76" s="152"/>
      <c r="K76" s="164">
        <f>SUM(K33:K75)</f>
        <v>0</v>
      </c>
      <c r="L76" s="260"/>
      <c r="M76" s="261"/>
      <c r="N76" s="262"/>
      <c r="O76" s="21"/>
      <c r="P76" s="20"/>
      <c r="Q76" s="8"/>
    </row>
    <row r="77" spans="1:17" s="57" customFormat="1" ht="18" customHeight="1" thickTop="1" x14ac:dyDescent="0.2">
      <c r="A77" s="57" t="s">
        <v>29</v>
      </c>
      <c r="B77" s="160" t="s">
        <v>29</v>
      </c>
      <c r="C77" s="71"/>
      <c r="D77" s="71"/>
      <c r="E77" s="70"/>
      <c r="F77" s="171"/>
      <c r="G77" s="151"/>
      <c r="H77" s="119"/>
      <c r="I77" s="171"/>
      <c r="J77" s="151"/>
      <c r="K77" s="119"/>
      <c r="L77" s="260"/>
      <c r="M77" s="261"/>
      <c r="N77" s="262"/>
      <c r="O77" s="59"/>
      <c r="P77" s="69"/>
      <c r="Q77" s="4"/>
    </row>
    <row r="78" spans="1:17" s="19" customFormat="1" ht="18" customHeight="1" x14ac:dyDescent="0.2">
      <c r="A78" s="55" t="s">
        <v>28</v>
      </c>
      <c r="B78" s="53" t="s">
        <v>27</v>
      </c>
      <c r="C78" s="52"/>
      <c r="D78" s="56"/>
      <c r="E78" s="16"/>
      <c r="F78" s="279"/>
      <c r="G78" s="280"/>
      <c r="H78" s="281">
        <f t="shared" ref="H78:H87" si="8">ROUND(F78*G78,0)</f>
        <v>0</v>
      </c>
      <c r="I78" s="169">
        <f t="shared" ref="I78:I87" si="9">F78</f>
        <v>0</v>
      </c>
      <c r="J78" s="149">
        <f t="shared" ref="J78:J87" si="10">G78</f>
        <v>0</v>
      </c>
      <c r="K78" s="117">
        <f t="shared" ref="K78:K87" si="11">ROUND(I78*J78,0)</f>
        <v>0</v>
      </c>
      <c r="L78" s="260"/>
      <c r="M78" s="261"/>
      <c r="N78" s="262"/>
      <c r="O78" s="21"/>
      <c r="P78" s="20"/>
      <c r="Q78" s="251"/>
    </row>
    <row r="79" spans="1:17" s="19" customFormat="1" ht="15" hidden="1" customHeight="1" x14ac:dyDescent="0.2">
      <c r="A79" s="19" t="s">
        <v>26</v>
      </c>
      <c r="B79" s="53" t="s">
        <v>26</v>
      </c>
      <c r="C79" s="52"/>
      <c r="D79" s="46"/>
      <c r="E79" s="16"/>
      <c r="F79" s="279"/>
      <c r="G79" s="280"/>
      <c r="H79" s="281">
        <f t="shared" si="8"/>
        <v>0</v>
      </c>
      <c r="I79" s="169">
        <f t="shared" si="9"/>
        <v>0</v>
      </c>
      <c r="J79" s="149">
        <f t="shared" si="10"/>
        <v>0</v>
      </c>
      <c r="K79" s="117">
        <f t="shared" si="11"/>
        <v>0</v>
      </c>
      <c r="L79" s="51"/>
      <c r="M79" s="50"/>
      <c r="N79" s="49"/>
      <c r="O79" s="21"/>
      <c r="P79" s="251"/>
      <c r="Q79" s="246"/>
    </row>
    <row r="80" spans="1:17" s="19" customFormat="1" ht="15" hidden="1" customHeight="1" x14ac:dyDescent="0.2">
      <c r="A80" s="19" t="s">
        <v>25</v>
      </c>
      <c r="B80" s="53" t="s">
        <v>25</v>
      </c>
      <c r="C80" s="52"/>
      <c r="D80" s="46"/>
      <c r="E80" s="16"/>
      <c r="F80" s="279"/>
      <c r="G80" s="280"/>
      <c r="H80" s="281">
        <f t="shared" si="8"/>
        <v>0</v>
      </c>
      <c r="I80" s="169">
        <f t="shared" si="9"/>
        <v>0</v>
      </c>
      <c r="J80" s="149">
        <f t="shared" si="10"/>
        <v>0</v>
      </c>
      <c r="K80" s="117">
        <f t="shared" si="11"/>
        <v>0</v>
      </c>
      <c r="L80" s="51"/>
      <c r="M80" s="50"/>
      <c r="N80" s="49"/>
      <c r="O80" s="21"/>
      <c r="P80" s="246"/>
      <c r="Q80" s="246"/>
    </row>
    <row r="81" spans="1:17" s="19" customFormat="1" ht="15" hidden="1" customHeight="1" x14ac:dyDescent="0.2">
      <c r="A81" s="19" t="s">
        <v>24</v>
      </c>
      <c r="B81" s="53" t="s">
        <v>24</v>
      </c>
      <c r="C81" s="52"/>
      <c r="D81" s="46"/>
      <c r="E81" s="16"/>
      <c r="F81" s="279"/>
      <c r="G81" s="280"/>
      <c r="H81" s="281">
        <f t="shared" si="8"/>
        <v>0</v>
      </c>
      <c r="I81" s="169">
        <f t="shared" si="9"/>
        <v>0</v>
      </c>
      <c r="J81" s="149">
        <f t="shared" si="10"/>
        <v>0</v>
      </c>
      <c r="K81" s="117">
        <f t="shared" si="11"/>
        <v>0</v>
      </c>
      <c r="L81" s="51"/>
      <c r="M81" s="50"/>
      <c r="N81" s="49"/>
      <c r="O81" s="21"/>
      <c r="P81" s="246"/>
      <c r="Q81" s="246"/>
    </row>
    <row r="82" spans="1:17" s="19" customFormat="1" ht="15" hidden="1" customHeight="1" x14ac:dyDescent="0.2">
      <c r="A82" s="19" t="s">
        <v>23</v>
      </c>
      <c r="B82" s="53" t="s">
        <v>23</v>
      </c>
      <c r="C82" s="52"/>
      <c r="D82" s="46"/>
      <c r="E82" s="16"/>
      <c r="F82" s="279"/>
      <c r="G82" s="280"/>
      <c r="H82" s="281">
        <f t="shared" si="8"/>
        <v>0</v>
      </c>
      <c r="I82" s="169">
        <f t="shared" si="9"/>
        <v>0</v>
      </c>
      <c r="J82" s="149">
        <f t="shared" si="10"/>
        <v>0</v>
      </c>
      <c r="K82" s="117">
        <f t="shared" si="11"/>
        <v>0</v>
      </c>
      <c r="L82" s="51"/>
      <c r="M82" s="50"/>
      <c r="N82" s="49"/>
      <c r="O82" s="21"/>
      <c r="P82" s="20"/>
      <c r="Q82" s="20"/>
    </row>
    <row r="83" spans="1:17" s="19" customFormat="1" ht="15" hidden="1" customHeight="1" x14ac:dyDescent="0.2">
      <c r="A83" s="19" t="s">
        <v>22</v>
      </c>
      <c r="B83" s="53" t="s">
        <v>22</v>
      </c>
      <c r="C83" s="52"/>
      <c r="D83" s="46"/>
      <c r="E83" s="16"/>
      <c r="F83" s="279"/>
      <c r="G83" s="280"/>
      <c r="H83" s="281">
        <f t="shared" si="8"/>
        <v>0</v>
      </c>
      <c r="I83" s="169">
        <f t="shared" si="9"/>
        <v>0</v>
      </c>
      <c r="J83" s="149">
        <f t="shared" si="10"/>
        <v>0</v>
      </c>
      <c r="K83" s="117">
        <f t="shared" si="11"/>
        <v>0</v>
      </c>
      <c r="L83" s="51"/>
      <c r="M83" s="50"/>
      <c r="N83" s="49"/>
      <c r="O83" s="21"/>
      <c r="P83" s="68"/>
      <c r="Q83" s="67"/>
    </row>
    <row r="84" spans="1:17" s="19" customFormat="1" ht="15" hidden="1" customHeight="1" x14ac:dyDescent="0.2">
      <c r="A84" s="19" t="s">
        <v>21</v>
      </c>
      <c r="B84" s="53" t="s">
        <v>21</v>
      </c>
      <c r="C84" s="52"/>
      <c r="D84" s="46"/>
      <c r="E84" s="16"/>
      <c r="F84" s="279"/>
      <c r="G84" s="280"/>
      <c r="H84" s="281">
        <f t="shared" si="8"/>
        <v>0</v>
      </c>
      <c r="I84" s="169">
        <f t="shared" si="9"/>
        <v>0</v>
      </c>
      <c r="J84" s="149">
        <f t="shared" si="10"/>
        <v>0</v>
      </c>
      <c r="K84" s="117">
        <f t="shared" si="11"/>
        <v>0</v>
      </c>
      <c r="L84" s="51"/>
      <c r="M84" s="50"/>
      <c r="N84" s="49"/>
      <c r="O84" s="21"/>
      <c r="P84" s="252"/>
      <c r="Q84" s="252"/>
    </row>
    <row r="85" spans="1:17" s="19" customFormat="1" ht="15" hidden="1" customHeight="1" x14ac:dyDescent="0.2">
      <c r="A85" s="19" t="s">
        <v>20</v>
      </c>
      <c r="B85" s="53" t="s">
        <v>20</v>
      </c>
      <c r="C85" s="52"/>
      <c r="D85" s="46"/>
      <c r="E85" s="16"/>
      <c r="F85" s="279"/>
      <c r="G85" s="280"/>
      <c r="H85" s="281">
        <f t="shared" si="8"/>
        <v>0</v>
      </c>
      <c r="I85" s="169">
        <f t="shared" si="9"/>
        <v>0</v>
      </c>
      <c r="J85" s="149">
        <f t="shared" si="10"/>
        <v>0</v>
      </c>
      <c r="K85" s="117">
        <f t="shared" si="11"/>
        <v>0</v>
      </c>
      <c r="L85" s="51"/>
      <c r="M85" s="50"/>
      <c r="N85" s="49"/>
      <c r="O85" s="21"/>
      <c r="P85" s="253"/>
      <c r="Q85" s="253"/>
    </row>
    <row r="86" spans="1:17" s="19" customFormat="1" ht="15" hidden="1" customHeight="1" x14ac:dyDescent="0.2">
      <c r="A86" s="19" t="s">
        <v>19</v>
      </c>
      <c r="B86" s="53" t="s">
        <v>19</v>
      </c>
      <c r="C86" s="52"/>
      <c r="D86" s="46"/>
      <c r="E86" s="16"/>
      <c r="F86" s="279"/>
      <c r="G86" s="280"/>
      <c r="H86" s="281">
        <f t="shared" si="8"/>
        <v>0</v>
      </c>
      <c r="I86" s="169">
        <f t="shared" si="9"/>
        <v>0</v>
      </c>
      <c r="J86" s="149">
        <f t="shared" si="10"/>
        <v>0</v>
      </c>
      <c r="K86" s="117">
        <f t="shared" si="11"/>
        <v>0</v>
      </c>
      <c r="L86" s="51"/>
      <c r="M86" s="50"/>
      <c r="N86" s="49"/>
      <c r="O86" s="21"/>
      <c r="P86" s="253"/>
      <c r="Q86" s="253"/>
    </row>
    <row r="87" spans="1:17" s="19" customFormat="1" ht="18" customHeight="1" x14ac:dyDescent="0.2">
      <c r="A87" s="19" t="s">
        <v>18</v>
      </c>
      <c r="B87" s="48" t="s">
        <v>18</v>
      </c>
      <c r="C87" s="52"/>
      <c r="D87" s="64"/>
      <c r="E87" s="16"/>
      <c r="F87" s="279"/>
      <c r="G87" s="280"/>
      <c r="H87" s="282">
        <f t="shared" si="8"/>
        <v>0</v>
      </c>
      <c r="I87" s="169">
        <f t="shared" si="9"/>
        <v>0</v>
      </c>
      <c r="J87" s="149">
        <f t="shared" si="10"/>
        <v>0</v>
      </c>
      <c r="K87" s="163">
        <f t="shared" si="11"/>
        <v>0</v>
      </c>
      <c r="L87" s="260"/>
      <c r="M87" s="261"/>
      <c r="N87" s="262"/>
      <c r="O87" s="21"/>
      <c r="P87" s="66"/>
      <c r="Q87" s="66"/>
    </row>
    <row r="88" spans="1:17" s="19" customFormat="1" ht="18" customHeight="1" thickBot="1" x14ac:dyDescent="0.25">
      <c r="A88" s="19" t="s">
        <v>4</v>
      </c>
      <c r="B88" s="88" t="s">
        <v>126</v>
      </c>
      <c r="C88" s="41"/>
      <c r="D88" s="40"/>
      <c r="E88" s="70"/>
      <c r="F88" s="172"/>
      <c r="G88" s="150"/>
      <c r="H88" s="164">
        <f>SUM(H78:H87)</f>
        <v>0</v>
      </c>
      <c r="I88" s="172"/>
      <c r="J88" s="150"/>
      <c r="K88" s="164">
        <f>SUM(K78:K87)</f>
        <v>0</v>
      </c>
      <c r="L88" s="260"/>
      <c r="M88" s="261"/>
      <c r="N88" s="262"/>
      <c r="O88" s="21"/>
      <c r="P88" s="58"/>
      <c r="Q88" s="4"/>
    </row>
    <row r="89" spans="1:17" s="57" customFormat="1" ht="18" customHeight="1" thickTop="1" x14ac:dyDescent="0.2">
      <c r="A89" s="57" t="s">
        <v>17</v>
      </c>
      <c r="B89" s="161" t="s">
        <v>17</v>
      </c>
      <c r="C89" s="61"/>
      <c r="D89" s="61"/>
      <c r="E89" s="65"/>
      <c r="F89" s="173"/>
      <c r="G89" s="153"/>
      <c r="H89" s="119"/>
      <c r="I89" s="173"/>
      <c r="J89" s="153"/>
      <c r="K89" s="119"/>
      <c r="L89" s="260"/>
      <c r="M89" s="261"/>
      <c r="N89" s="262"/>
      <c r="O89" s="59"/>
      <c r="P89" s="58"/>
      <c r="Q89" s="4"/>
    </row>
    <row r="90" spans="1:17" s="19" customFormat="1" ht="18" customHeight="1" x14ac:dyDescent="0.2">
      <c r="A90" s="19" t="s">
        <v>16</v>
      </c>
      <c r="B90" s="53" t="s">
        <v>16</v>
      </c>
      <c r="C90" s="52"/>
      <c r="D90" s="56"/>
      <c r="E90" s="63"/>
      <c r="F90" s="279"/>
      <c r="G90" s="280"/>
      <c r="H90" s="281">
        <f>ROUND(F90*G90,0)</f>
        <v>0</v>
      </c>
      <c r="I90" s="169">
        <f t="shared" ref="I90:J92" si="12">F90</f>
        <v>0</v>
      </c>
      <c r="J90" s="149">
        <f t="shared" si="12"/>
        <v>0</v>
      </c>
      <c r="K90" s="117">
        <f>ROUND(I90*J90,0)</f>
        <v>0</v>
      </c>
      <c r="L90" s="260"/>
      <c r="M90" s="261"/>
      <c r="N90" s="262"/>
      <c r="O90" s="21"/>
      <c r="P90" s="29"/>
      <c r="Q90" s="8"/>
    </row>
    <row r="91" spans="1:17" s="19" customFormat="1" ht="18" customHeight="1" x14ac:dyDescent="0.2">
      <c r="A91" s="19" t="s">
        <v>15</v>
      </c>
      <c r="B91" s="53" t="s">
        <v>15</v>
      </c>
      <c r="C91" s="52"/>
      <c r="D91" s="46"/>
      <c r="E91" s="63"/>
      <c r="F91" s="279"/>
      <c r="G91" s="280"/>
      <c r="H91" s="281">
        <f>ROUND(F91*G91,0)</f>
        <v>0</v>
      </c>
      <c r="I91" s="169">
        <f t="shared" si="12"/>
        <v>0</v>
      </c>
      <c r="J91" s="149">
        <f t="shared" si="12"/>
        <v>0</v>
      </c>
      <c r="K91" s="117">
        <f>ROUND(I91*J91,0)</f>
        <v>0</v>
      </c>
      <c r="L91" s="260"/>
      <c r="M91" s="261"/>
      <c r="N91" s="262"/>
      <c r="O91" s="21"/>
      <c r="P91" s="29"/>
      <c r="Q91" s="8"/>
    </row>
    <row r="92" spans="1:17" s="19" customFormat="1" ht="18" customHeight="1" x14ac:dyDescent="0.2">
      <c r="A92" s="19" t="s">
        <v>14</v>
      </c>
      <c r="B92" s="53" t="s">
        <v>14</v>
      </c>
      <c r="C92" s="52"/>
      <c r="D92" s="64"/>
      <c r="E92" s="63"/>
      <c r="F92" s="279"/>
      <c r="G92" s="280"/>
      <c r="H92" s="282">
        <f>ROUND(F92*G92,0)</f>
        <v>0</v>
      </c>
      <c r="I92" s="169">
        <f t="shared" si="12"/>
        <v>0</v>
      </c>
      <c r="J92" s="149">
        <f t="shared" si="12"/>
        <v>0</v>
      </c>
      <c r="K92" s="163">
        <f>ROUND(I92*J92,0)</f>
        <v>0</v>
      </c>
      <c r="L92" s="260"/>
      <c r="M92" s="261"/>
      <c r="N92" s="262"/>
      <c r="O92" s="21"/>
      <c r="P92" s="29"/>
      <c r="Q92" s="8"/>
    </row>
    <row r="93" spans="1:17" s="19" customFormat="1" ht="18" customHeight="1" thickBot="1" x14ac:dyDescent="0.25">
      <c r="A93" s="19" t="s">
        <v>4</v>
      </c>
      <c r="B93" s="88" t="s">
        <v>127</v>
      </c>
      <c r="C93" s="41"/>
      <c r="D93" s="40"/>
      <c r="E93" s="70"/>
      <c r="F93" s="172"/>
      <c r="G93" s="150"/>
      <c r="H93" s="164">
        <f>SUM(H90:H92)</f>
        <v>0</v>
      </c>
      <c r="I93" s="172"/>
      <c r="J93" s="150"/>
      <c r="K93" s="164">
        <f>SUM(K90:K92)</f>
        <v>0</v>
      </c>
      <c r="L93" s="260"/>
      <c r="M93" s="261"/>
      <c r="N93" s="262"/>
      <c r="O93" s="21"/>
      <c r="P93" s="37"/>
      <c r="Q93" s="37"/>
    </row>
    <row r="94" spans="1:17" s="57" customFormat="1" ht="18" customHeight="1" thickTop="1" x14ac:dyDescent="0.2">
      <c r="A94" s="57" t="s">
        <v>13</v>
      </c>
      <c r="B94" s="162" t="s">
        <v>13</v>
      </c>
      <c r="C94" s="61"/>
      <c r="D94" s="61"/>
      <c r="E94" s="60"/>
      <c r="F94" s="173"/>
      <c r="G94" s="153"/>
      <c r="H94" s="119"/>
      <c r="I94" s="173"/>
      <c r="J94" s="153"/>
      <c r="K94" s="119"/>
      <c r="L94" s="260"/>
      <c r="M94" s="261"/>
      <c r="N94" s="262"/>
      <c r="O94" s="59"/>
      <c r="P94" s="58"/>
      <c r="Q94" s="4"/>
    </row>
    <row r="95" spans="1:17" s="19" customFormat="1" ht="18" customHeight="1" x14ac:dyDescent="0.2">
      <c r="A95" s="19" t="s">
        <v>12</v>
      </c>
      <c r="B95" s="53" t="s">
        <v>11</v>
      </c>
      <c r="C95" s="52"/>
      <c r="D95" s="56"/>
      <c r="E95" s="16"/>
      <c r="F95" s="279"/>
      <c r="G95" s="280"/>
      <c r="H95" s="281">
        <f>ROUND(F95*G95,0)</f>
        <v>0</v>
      </c>
      <c r="I95" s="169">
        <f t="shared" ref="I95:J99" si="13">F95</f>
        <v>0</v>
      </c>
      <c r="J95" s="149">
        <f t="shared" si="13"/>
        <v>0</v>
      </c>
      <c r="K95" s="117">
        <f>ROUND(I95*J95,0)</f>
        <v>0</v>
      </c>
      <c r="L95" s="260"/>
      <c r="M95" s="261"/>
      <c r="N95" s="262"/>
      <c r="O95" s="21"/>
      <c r="P95" s="20"/>
      <c r="Q95" s="8"/>
    </row>
    <row r="96" spans="1:17" s="19" customFormat="1" ht="18" customHeight="1" x14ac:dyDescent="0.2">
      <c r="A96" s="55" t="s">
        <v>10</v>
      </c>
      <c r="B96" s="53" t="s">
        <v>9</v>
      </c>
      <c r="C96" s="52"/>
      <c r="D96" s="46"/>
      <c r="E96" s="16"/>
      <c r="F96" s="279"/>
      <c r="G96" s="280"/>
      <c r="H96" s="281">
        <f>ROUND(F96*G96,0)</f>
        <v>0</v>
      </c>
      <c r="I96" s="169">
        <f t="shared" si="13"/>
        <v>0</v>
      </c>
      <c r="J96" s="149">
        <f t="shared" si="13"/>
        <v>0</v>
      </c>
      <c r="K96" s="117">
        <f>ROUND(I96*J96,0)</f>
        <v>0</v>
      </c>
      <c r="L96" s="260"/>
      <c r="M96" s="261"/>
      <c r="N96" s="262"/>
      <c r="O96" s="21"/>
      <c r="P96" s="20"/>
      <c r="Q96" s="8"/>
    </row>
    <row r="97" spans="1:17" s="19" customFormat="1" ht="18" customHeight="1" x14ac:dyDescent="0.2">
      <c r="A97" s="19" t="s">
        <v>8</v>
      </c>
      <c r="B97" s="54" t="s">
        <v>8</v>
      </c>
      <c r="C97" s="52"/>
      <c r="D97" s="46"/>
      <c r="E97" s="16"/>
      <c r="F97" s="279"/>
      <c r="G97" s="280"/>
      <c r="H97" s="281">
        <f>ROUND(F97*G97,0)</f>
        <v>0</v>
      </c>
      <c r="I97" s="169">
        <f t="shared" si="13"/>
        <v>0</v>
      </c>
      <c r="J97" s="149">
        <f t="shared" si="13"/>
        <v>0</v>
      </c>
      <c r="K97" s="117">
        <f>ROUND(I97*J97,0)</f>
        <v>0</v>
      </c>
      <c r="L97" s="260"/>
      <c r="M97" s="261"/>
      <c r="N97" s="262"/>
      <c r="O97" s="21"/>
      <c r="P97" s="20"/>
      <c r="Q97" s="8"/>
    </row>
    <row r="98" spans="1:17" s="19" customFormat="1" ht="18" customHeight="1" x14ac:dyDescent="0.2">
      <c r="A98" s="19" t="s">
        <v>7</v>
      </c>
      <c r="B98" s="53" t="s">
        <v>7</v>
      </c>
      <c r="C98" s="52"/>
      <c r="D98" s="46"/>
      <c r="E98" s="16"/>
      <c r="F98" s="279"/>
      <c r="G98" s="280"/>
      <c r="H98" s="281">
        <f>ROUND(F98*G98,0)</f>
        <v>0</v>
      </c>
      <c r="I98" s="169">
        <f t="shared" si="13"/>
        <v>0</v>
      </c>
      <c r="J98" s="149">
        <f t="shared" si="13"/>
        <v>0</v>
      </c>
      <c r="K98" s="117">
        <f>ROUND(I98*J98,0)</f>
        <v>0</v>
      </c>
      <c r="L98" s="260"/>
      <c r="M98" s="261"/>
      <c r="N98" s="262"/>
      <c r="O98" s="21"/>
      <c r="P98" s="20"/>
      <c r="Q98" s="8"/>
    </row>
    <row r="99" spans="1:17" s="19" customFormat="1" ht="18" customHeight="1" x14ac:dyDescent="0.2">
      <c r="A99" s="19" t="s">
        <v>6</v>
      </c>
      <c r="B99" s="48" t="s">
        <v>121</v>
      </c>
      <c r="C99" s="47"/>
      <c r="D99" s="46"/>
      <c r="E99" s="16"/>
      <c r="F99" s="279"/>
      <c r="G99" s="280"/>
      <c r="H99" s="281">
        <f>ROUND(F99*G99,0)</f>
        <v>0</v>
      </c>
      <c r="I99" s="169">
        <f t="shared" si="13"/>
        <v>0</v>
      </c>
      <c r="J99" s="149">
        <f t="shared" si="13"/>
        <v>0</v>
      </c>
      <c r="K99" s="117">
        <f>ROUND(I99*J99,0)</f>
        <v>0</v>
      </c>
      <c r="L99" s="260"/>
      <c r="M99" s="261"/>
      <c r="N99" s="262"/>
      <c r="O99" s="21"/>
      <c r="P99" s="20"/>
      <c r="Q99" s="8"/>
    </row>
    <row r="100" spans="1:17" s="19" customFormat="1" ht="15" hidden="1" customHeight="1" x14ac:dyDescent="0.2">
      <c r="A100" s="19" t="s">
        <v>5</v>
      </c>
      <c r="B100" s="48" t="s">
        <v>5</v>
      </c>
      <c r="C100" s="47"/>
      <c r="D100" s="46"/>
      <c r="E100" s="16"/>
      <c r="F100" s="154"/>
      <c r="G100" s="149"/>
      <c r="H100" s="163">
        <v>0</v>
      </c>
      <c r="I100" s="154">
        <v>0</v>
      </c>
      <c r="J100" s="149">
        <v>0</v>
      </c>
      <c r="K100" s="163">
        <v>0</v>
      </c>
      <c r="L100" s="45"/>
      <c r="M100" s="44"/>
      <c r="N100" s="43"/>
      <c r="O100" s="21"/>
      <c r="P100" s="20"/>
      <c r="Q100" s="8"/>
    </row>
    <row r="101" spans="1:17" s="19" customFormat="1" ht="18" customHeight="1" thickBot="1" x14ac:dyDescent="0.25">
      <c r="A101" s="19" t="s">
        <v>4</v>
      </c>
      <c r="B101" s="88" t="s">
        <v>128</v>
      </c>
      <c r="C101" s="41"/>
      <c r="D101" s="40"/>
      <c r="E101" s="70"/>
      <c r="F101" s="155"/>
      <c r="G101" s="156"/>
      <c r="H101" s="164">
        <f>SUM(H95:H100)</f>
        <v>0</v>
      </c>
      <c r="I101" s="155"/>
      <c r="J101" s="156"/>
      <c r="K101" s="164">
        <f>SUM(K95:K100)</f>
        <v>0</v>
      </c>
      <c r="L101" s="39"/>
      <c r="M101" s="38"/>
      <c r="N101" s="22"/>
      <c r="O101" s="21"/>
      <c r="P101" s="37"/>
      <c r="Q101" s="37"/>
    </row>
    <row r="102" spans="1:17" s="28" customFormat="1" ht="18" customHeight="1" thickTop="1" thickBot="1" x14ac:dyDescent="0.25">
      <c r="A102" s="28" t="s">
        <v>3</v>
      </c>
      <c r="B102" s="195" t="s">
        <v>130</v>
      </c>
      <c r="C102" s="35"/>
      <c r="D102" s="34"/>
      <c r="E102" s="70"/>
      <c r="F102" s="196"/>
      <c r="G102" s="197"/>
      <c r="H102" s="198">
        <f>H76+H88+H93+H101</f>
        <v>0</v>
      </c>
      <c r="I102" s="196"/>
      <c r="J102" s="197"/>
      <c r="K102" s="198">
        <f>K76+K88+K93+K101</f>
        <v>0</v>
      </c>
      <c r="L102" s="33"/>
      <c r="M102" s="32"/>
      <c r="N102" s="31"/>
      <c r="O102" s="30"/>
      <c r="P102" s="29"/>
      <c r="Q102" s="8"/>
    </row>
    <row r="103" spans="1:17" s="19" customFormat="1" ht="18" customHeight="1" thickBot="1" x14ac:dyDescent="0.25">
      <c r="A103" s="19" t="s">
        <v>2</v>
      </c>
      <c r="B103" s="203" t="s">
        <v>129</v>
      </c>
      <c r="C103" s="204"/>
      <c r="D103" s="205"/>
      <c r="E103" s="206"/>
      <c r="F103" s="207"/>
      <c r="G103" s="208"/>
      <c r="H103" s="209">
        <f>H31-H102</f>
        <v>0</v>
      </c>
      <c r="I103" s="210"/>
      <c r="J103" s="208"/>
      <c r="K103" s="211">
        <f>K31-K102</f>
        <v>0</v>
      </c>
      <c r="L103" s="27"/>
      <c r="M103" s="27"/>
      <c r="N103" s="13"/>
      <c r="O103" s="21"/>
      <c r="P103" s="20"/>
      <c r="Q103" s="8"/>
    </row>
    <row r="104" spans="1:17" s="19" customFormat="1" ht="11.25" customHeight="1" x14ac:dyDescent="0.2">
      <c r="B104" s="26"/>
      <c r="C104" s="199"/>
      <c r="D104" s="25"/>
      <c r="E104" s="16"/>
      <c r="F104" s="256" t="s">
        <v>1</v>
      </c>
      <c r="G104" s="257"/>
      <c r="H104" s="200"/>
      <c r="I104" s="201"/>
      <c r="J104" s="202"/>
      <c r="K104" s="200"/>
      <c r="L104" s="24"/>
      <c r="M104" s="23"/>
      <c r="N104" s="22"/>
      <c r="O104" s="21"/>
      <c r="P104" s="20"/>
      <c r="Q104" s="8"/>
    </row>
    <row r="105" spans="1:17" s="7" customFormat="1" ht="18" customHeight="1" x14ac:dyDescent="0.2">
      <c r="A105" s="7" t="s">
        <v>0</v>
      </c>
      <c r="B105" s="18" t="s">
        <v>0</v>
      </c>
      <c r="C105" s="17"/>
      <c r="D105" s="11"/>
      <c r="E105" s="16"/>
      <c r="F105" s="258"/>
      <c r="G105" s="259"/>
      <c r="H105" s="157">
        <f>F105+H103</f>
        <v>0</v>
      </c>
      <c r="I105" s="158"/>
      <c r="J105" s="159"/>
      <c r="K105" s="116">
        <f>H105+K103</f>
        <v>0</v>
      </c>
      <c r="L105" s="15"/>
      <c r="M105" s="14"/>
      <c r="N105" s="13"/>
      <c r="O105" s="12"/>
      <c r="P105" s="8"/>
      <c r="Q105" s="8"/>
    </row>
    <row r="106" spans="1:17" s="7" customFormat="1" ht="18" customHeight="1" x14ac:dyDescent="0.2">
      <c r="B106" s="26" t="s">
        <v>132</v>
      </c>
      <c r="C106" s="133"/>
      <c r="D106" s="11"/>
      <c r="E106" s="16"/>
      <c r="F106" s="141"/>
      <c r="G106" s="141"/>
      <c r="H106" s="167">
        <f>IF(ISERROR((H76+H78)/(SUM(H10:H26)))=TRUE,0,(H76+H78)/(SUM(H10:H26)))</f>
        <v>0</v>
      </c>
      <c r="I106" s="134"/>
      <c r="J106" s="134"/>
      <c r="K106" s="167">
        <f>IF(ISERROR((K76+K78)/(SUM(K10:K26)))=TRUE,0,(K76+K78)/(SUM(K10:K26)))</f>
        <v>0</v>
      </c>
      <c r="L106" s="14"/>
      <c r="M106" s="14"/>
      <c r="N106" s="13"/>
      <c r="O106" s="12"/>
      <c r="P106" s="8"/>
      <c r="Q106" s="8"/>
    </row>
    <row r="107" spans="1:17" s="7" customFormat="1" ht="15" customHeight="1" x14ac:dyDescent="0.2">
      <c r="B107" s="166" t="s">
        <v>131</v>
      </c>
      <c r="C107" s="11"/>
      <c r="D107" s="10"/>
      <c r="E107" s="168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8"/>
      <c r="Q107" s="8"/>
    </row>
    <row r="108" spans="1:17" x14ac:dyDescent="0.2">
      <c r="B108" s="5"/>
      <c r="C108" s="6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4"/>
      <c r="Q108" s="4"/>
    </row>
    <row r="109" spans="1:17" x14ac:dyDescent="0.2">
      <c r="B109" s="5"/>
      <c r="C109" s="6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4"/>
      <c r="Q109" s="4"/>
    </row>
  </sheetData>
  <sheetProtection sheet="1" objects="1" scenarios="1"/>
  <mergeCells count="70">
    <mergeCell ref="L9:N9"/>
    <mergeCell ref="F3:I3"/>
    <mergeCell ref="M3:N3"/>
    <mergeCell ref="L95:N95"/>
    <mergeCell ref="L31:N31"/>
    <mergeCell ref="L32:N32"/>
    <mergeCell ref="L76:N76"/>
    <mergeCell ref="L77:N77"/>
    <mergeCell ref="L88:N88"/>
    <mergeCell ref="L89:N89"/>
    <mergeCell ref="L93:N93"/>
    <mergeCell ref="L94:N94"/>
    <mergeCell ref="L74:N74"/>
    <mergeCell ref="L78:N78"/>
    <mergeCell ref="L68:N68"/>
    <mergeCell ref="L69:N69"/>
    <mergeCell ref="L70:N70"/>
    <mergeCell ref="L96:N96"/>
    <mergeCell ref="L97:N97"/>
    <mergeCell ref="L98:N98"/>
    <mergeCell ref="L99:N99"/>
    <mergeCell ref="L87:N87"/>
    <mergeCell ref="L90:N90"/>
    <mergeCell ref="L91:N91"/>
    <mergeCell ref="L92:N92"/>
    <mergeCell ref="L73:N73"/>
    <mergeCell ref="L61:N61"/>
    <mergeCell ref="L63:N63"/>
    <mergeCell ref="L64:N64"/>
    <mergeCell ref="L65:N65"/>
    <mergeCell ref="L66:N66"/>
    <mergeCell ref="L67:N67"/>
    <mergeCell ref="L49:N49"/>
    <mergeCell ref="L51:N51"/>
    <mergeCell ref="L53:N53"/>
    <mergeCell ref="L71:N71"/>
    <mergeCell ref="L72:N72"/>
    <mergeCell ref="L33:N33"/>
    <mergeCell ref="L35:N35"/>
    <mergeCell ref="L42:N42"/>
    <mergeCell ref="L44:N44"/>
    <mergeCell ref="L48:N48"/>
    <mergeCell ref="E1:N1"/>
    <mergeCell ref="L5:N5"/>
    <mergeCell ref="F104:G104"/>
    <mergeCell ref="F105:G105"/>
    <mergeCell ref="L10:N10"/>
    <mergeCell ref="L11:N11"/>
    <mergeCell ref="L12:N12"/>
    <mergeCell ref="L13:N13"/>
    <mergeCell ref="L19:N19"/>
    <mergeCell ref="L20:N20"/>
    <mergeCell ref="L59:N59"/>
    <mergeCell ref="L26:N26"/>
    <mergeCell ref="L28:N28"/>
    <mergeCell ref="L30:N30"/>
    <mergeCell ref="P25:P26"/>
    <mergeCell ref="Q25:Q26"/>
    <mergeCell ref="Q78:Q81"/>
    <mergeCell ref="P79:P81"/>
    <mergeCell ref="P84:P86"/>
    <mergeCell ref="Q84:Q86"/>
    <mergeCell ref="P5:P7"/>
    <mergeCell ref="Q5:Q7"/>
    <mergeCell ref="F6:F7"/>
    <mergeCell ref="G6:G7"/>
    <mergeCell ref="H6:H7"/>
    <mergeCell ref="I6:I7"/>
    <mergeCell ref="J6:J7"/>
    <mergeCell ref="K6:K7"/>
  </mergeCells>
  <printOptions horizontalCentered="1" verticalCentered="1"/>
  <pageMargins left="3.937007874015748E-2" right="3.937007874015748E-2" top="0.35433070866141736" bottom="0.35433070866141736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8"/>
  <sheetViews>
    <sheetView showRowColHeaders="0" showZeros="0" topLeftCell="B1" zoomScale="140" zoomScaleNormal="140" workbookViewId="0">
      <pane ySplit="8" topLeftCell="A9" activePane="bottomLeft" state="frozen"/>
      <selection activeCell="B1" sqref="B1"/>
      <selection pane="bottomLeft" activeCell="F3" sqref="F3:J3"/>
    </sheetView>
  </sheetViews>
  <sheetFormatPr defaultRowHeight="12.75" x14ac:dyDescent="0.2"/>
  <cols>
    <col min="1" max="1" width="17" style="1" hidden="1" customWidth="1"/>
    <col min="2" max="2" width="22" style="1" customWidth="1"/>
    <col min="3" max="3" width="9" style="3" hidden="1" customWidth="1"/>
    <col min="4" max="4" width="8.7109375" style="3" hidden="1" customWidth="1"/>
    <col min="5" max="5" width="0.7109375" style="1" customWidth="1"/>
    <col min="6" max="6" width="17.42578125" style="1" customWidth="1"/>
    <col min="7" max="7" width="0.85546875" style="1" customWidth="1"/>
    <col min="8" max="8" width="12.42578125" style="1" customWidth="1"/>
    <col min="9" max="9" width="0.85546875" style="1" customWidth="1"/>
    <col min="10" max="13" width="18.28515625" style="1" customWidth="1"/>
    <col min="14" max="14" width="2.5703125" style="1" customWidth="1"/>
    <col min="15" max="16" width="10.42578125" style="2" customWidth="1"/>
    <col min="17" max="16384" width="9.140625" style="1"/>
  </cols>
  <sheetData>
    <row r="1" spans="1:16" ht="36.75" customHeight="1" x14ac:dyDescent="0.2">
      <c r="B1" s="138"/>
      <c r="C1" s="140"/>
      <c r="D1" s="140"/>
      <c r="E1" s="140"/>
      <c r="F1" s="140"/>
      <c r="G1" s="254" t="s">
        <v>120</v>
      </c>
      <c r="H1" s="254"/>
      <c r="I1" s="254"/>
      <c r="J1" s="254"/>
      <c r="K1" s="254"/>
      <c r="L1" s="254"/>
      <c r="M1" s="254"/>
      <c r="N1" s="104"/>
      <c r="O1" s="4"/>
      <c r="P1" s="4"/>
    </row>
    <row r="2" spans="1:16" ht="24" customHeight="1" x14ac:dyDescent="0.2">
      <c r="B2" s="110"/>
      <c r="C2" s="113"/>
      <c r="D2" s="114"/>
      <c r="E2" s="113"/>
      <c r="F2" s="112"/>
      <c r="G2" s="112"/>
      <c r="H2" s="112"/>
      <c r="I2" s="112"/>
      <c r="J2" s="112"/>
      <c r="K2" s="112"/>
      <c r="L2" s="112"/>
      <c r="M2" s="112"/>
      <c r="N2" s="104"/>
      <c r="O2" s="4"/>
      <c r="P2" s="4"/>
    </row>
    <row r="3" spans="1:16" ht="19.5" thickBot="1" x14ac:dyDescent="0.25">
      <c r="A3" s="1" t="s">
        <v>113</v>
      </c>
      <c r="B3" s="135" t="s">
        <v>112</v>
      </c>
      <c r="C3" s="111"/>
      <c r="D3" s="111"/>
      <c r="E3" s="110"/>
      <c r="F3" s="265">
        <f>'Annual Budget'!F3:I3</f>
        <v>0</v>
      </c>
      <c r="G3" s="265"/>
      <c r="H3" s="265"/>
      <c r="I3" s="265"/>
      <c r="J3" s="265"/>
      <c r="K3" s="108"/>
      <c r="L3" s="108" t="s">
        <v>111</v>
      </c>
      <c r="M3" s="185">
        <f>'Annual Budget'!M3:N3</f>
        <v>0</v>
      </c>
      <c r="N3" s="104"/>
      <c r="O3" s="4"/>
      <c r="P3" s="4"/>
    </row>
    <row r="4" spans="1:16" ht="3.75" customHeight="1" x14ac:dyDescent="0.25">
      <c r="B4" s="108"/>
      <c r="C4" s="110"/>
      <c r="D4" s="110"/>
      <c r="E4" s="110"/>
      <c r="F4" s="109"/>
      <c r="G4" s="109"/>
      <c r="H4" s="109"/>
      <c r="I4" s="109"/>
      <c r="J4" s="108"/>
      <c r="K4" s="108"/>
      <c r="L4" s="108"/>
      <c r="M4" s="108"/>
      <c r="N4" s="104"/>
      <c r="O4" s="4"/>
      <c r="P4" s="4"/>
    </row>
    <row r="5" spans="1:16" ht="14.25" customHeight="1" x14ac:dyDescent="0.25">
      <c r="A5" s="1" t="s">
        <v>110</v>
      </c>
      <c r="B5" s="106"/>
      <c r="C5" s="106"/>
      <c r="D5" s="106"/>
      <c r="E5" s="105"/>
      <c r="F5" s="123"/>
      <c r="G5" s="123"/>
      <c r="H5" s="123"/>
      <c r="I5" s="123"/>
      <c r="J5" s="123" t="s">
        <v>134</v>
      </c>
      <c r="K5" s="226" t="s">
        <v>135</v>
      </c>
      <c r="L5" s="226" t="s">
        <v>136</v>
      </c>
      <c r="M5" s="226" t="s">
        <v>137</v>
      </c>
      <c r="N5" s="104"/>
      <c r="O5" s="245"/>
      <c r="P5" s="245"/>
    </row>
    <row r="6" spans="1:16" s="81" customFormat="1" ht="8.25" customHeight="1" x14ac:dyDescent="0.2">
      <c r="A6" s="81" t="s">
        <v>108</v>
      </c>
      <c r="B6" s="136"/>
      <c r="C6" s="103"/>
      <c r="D6" s="102"/>
      <c r="E6" s="78"/>
      <c r="F6" s="266" t="str">
        <f>"Annual "&amp;+'Annual Budget'!K5</f>
        <v>Annual 2015</v>
      </c>
      <c r="G6" s="99"/>
      <c r="H6" s="247" t="s">
        <v>119</v>
      </c>
      <c r="I6" s="99"/>
      <c r="J6" s="268" t="s">
        <v>118</v>
      </c>
      <c r="K6" s="268" t="s">
        <v>117</v>
      </c>
      <c r="L6" s="268" t="s">
        <v>116</v>
      </c>
      <c r="M6" s="268" t="s">
        <v>115</v>
      </c>
      <c r="N6" s="82"/>
      <c r="O6" s="246"/>
      <c r="P6" s="246"/>
    </row>
    <row r="7" spans="1:16" s="91" customFormat="1" ht="12" customHeight="1" x14ac:dyDescent="0.2">
      <c r="B7" s="137" t="str">
        <f>'Annual Budget'!B7</f>
        <v>V1.1</v>
      </c>
      <c r="C7" s="101"/>
      <c r="D7" s="100"/>
      <c r="E7" s="99"/>
      <c r="F7" s="267"/>
      <c r="G7" s="99"/>
      <c r="H7" s="248"/>
      <c r="I7" s="99"/>
      <c r="J7" s="269"/>
      <c r="K7" s="269"/>
      <c r="L7" s="269"/>
      <c r="M7" s="269"/>
      <c r="N7" s="92"/>
      <c r="O7" s="246"/>
      <c r="P7" s="246"/>
    </row>
    <row r="8" spans="1:16" s="91" customFormat="1" ht="4.5" customHeight="1" x14ac:dyDescent="0.2">
      <c r="B8" s="97"/>
      <c r="C8" s="95"/>
      <c r="D8" s="95"/>
      <c r="E8" s="96"/>
      <c r="F8" s="125"/>
      <c r="G8" s="96"/>
      <c r="H8" s="96"/>
      <c r="I8" s="96"/>
      <c r="J8" s="95"/>
      <c r="K8" s="95"/>
      <c r="L8" s="95"/>
      <c r="M8" s="128"/>
      <c r="N8" s="92"/>
      <c r="O8" s="77"/>
      <c r="P8" s="77"/>
    </row>
    <row r="9" spans="1:16" s="81" customFormat="1" ht="18" customHeight="1" x14ac:dyDescent="0.2">
      <c r="A9" s="81" t="s">
        <v>104</v>
      </c>
      <c r="B9" s="161" t="s">
        <v>104</v>
      </c>
      <c r="C9" s="90"/>
      <c r="D9" s="89"/>
      <c r="E9" s="78"/>
      <c r="F9" s="126"/>
      <c r="G9" s="78"/>
      <c r="H9" s="124"/>
      <c r="I9" s="78"/>
      <c r="J9" s="87"/>
      <c r="K9" s="87"/>
      <c r="L9" s="87"/>
      <c r="M9" s="129"/>
      <c r="N9" s="82"/>
      <c r="O9" s="77"/>
      <c r="P9" s="77"/>
    </row>
    <row r="10" spans="1:16" s="7" customFormat="1" ht="18" customHeight="1" x14ac:dyDescent="0.2">
      <c r="A10" s="7" t="s">
        <v>103</v>
      </c>
      <c r="B10" s="53" t="str">
        <f>'Annual Budget'!B10</f>
        <v>Milk Sales</v>
      </c>
      <c r="C10" s="52"/>
      <c r="D10" s="46"/>
      <c r="E10" s="16"/>
      <c r="F10" s="174">
        <f>'Annual Budget'!K10</f>
        <v>0</v>
      </c>
      <c r="G10" s="16"/>
      <c r="H10" s="127">
        <f>SUM(J10:M10)-F10</f>
        <v>0</v>
      </c>
      <c r="I10" s="16"/>
      <c r="J10" s="147"/>
      <c r="K10" s="148"/>
      <c r="L10" s="148"/>
      <c r="M10" s="130"/>
      <c r="N10" s="12"/>
      <c r="O10" s="8"/>
      <c r="P10" s="8"/>
    </row>
    <row r="11" spans="1:16" s="7" customFormat="1" ht="18" customHeight="1" x14ac:dyDescent="0.2">
      <c r="A11" s="7" t="s">
        <v>102</v>
      </c>
      <c r="B11" s="53" t="str">
        <f>'Annual Budget'!B11</f>
        <v>Calf Sales</v>
      </c>
      <c r="C11" s="52"/>
      <c r="D11" s="46"/>
      <c r="E11" s="16"/>
      <c r="F11" s="174">
        <f>'Annual Budget'!K11</f>
        <v>0</v>
      </c>
      <c r="G11" s="16"/>
      <c r="H11" s="127">
        <f t="shared" ref="H11:H74" si="0">SUM(J11:M11)-F11</f>
        <v>0</v>
      </c>
      <c r="I11" s="16"/>
      <c r="J11" s="147"/>
      <c r="K11" s="148"/>
      <c r="L11" s="148"/>
      <c r="M11" s="130"/>
      <c r="N11" s="12"/>
      <c r="O11" s="8"/>
      <c r="P11" s="8"/>
    </row>
    <row r="12" spans="1:16" s="7" customFormat="1" ht="18" customHeight="1" x14ac:dyDescent="0.2">
      <c r="A12" s="7" t="s">
        <v>101</v>
      </c>
      <c r="B12" s="53" t="str">
        <f>'Annual Budget'!B12</f>
        <v>Cow Sales</v>
      </c>
      <c r="C12" s="52"/>
      <c r="D12" s="46"/>
      <c r="E12" s="16"/>
      <c r="F12" s="174">
        <f>'Annual Budget'!K12</f>
        <v>0</v>
      </c>
      <c r="G12" s="16"/>
      <c r="H12" s="127">
        <f t="shared" si="0"/>
        <v>0</v>
      </c>
      <c r="I12" s="16"/>
      <c r="J12" s="147"/>
      <c r="K12" s="148"/>
      <c r="L12" s="148"/>
      <c r="M12" s="130"/>
      <c r="N12" s="12"/>
      <c r="O12" s="8"/>
      <c r="P12" s="8"/>
    </row>
    <row r="13" spans="1:16" s="7" customFormat="1" ht="18" customHeight="1" x14ac:dyDescent="0.2">
      <c r="A13" s="80" t="s">
        <v>100</v>
      </c>
      <c r="B13" s="53" t="str">
        <f>'Annual Budget'!B13</f>
        <v>Other Stock Sales</v>
      </c>
      <c r="C13" s="52"/>
      <c r="D13" s="46"/>
      <c r="E13" s="16"/>
      <c r="F13" s="174">
        <f>'Annual Budget'!K13</f>
        <v>0</v>
      </c>
      <c r="G13" s="16"/>
      <c r="H13" s="127">
        <f t="shared" si="0"/>
        <v>0</v>
      </c>
      <c r="I13" s="16"/>
      <c r="J13" s="147"/>
      <c r="K13" s="148"/>
      <c r="L13" s="148"/>
      <c r="M13" s="130"/>
      <c r="N13" s="12"/>
      <c r="O13" s="8"/>
      <c r="P13" s="8"/>
    </row>
    <row r="14" spans="1:16" s="7" customFormat="1" ht="19.5" hidden="1" customHeight="1" collapsed="1" x14ac:dyDescent="0.2">
      <c r="A14" s="7" t="s">
        <v>98</v>
      </c>
      <c r="B14" s="53" t="str">
        <f>'Annual Budget'!B14</f>
        <v>Repl. Sales</v>
      </c>
      <c r="C14" s="52"/>
      <c r="D14" s="46"/>
      <c r="E14" s="16"/>
      <c r="F14" s="174">
        <f>'Annual Budget'!K14</f>
        <v>0</v>
      </c>
      <c r="G14" s="16"/>
      <c r="H14" s="127">
        <f t="shared" si="0"/>
        <v>0</v>
      </c>
      <c r="I14" s="16"/>
      <c r="J14" s="147"/>
      <c r="K14" s="148"/>
      <c r="L14" s="148"/>
      <c r="M14" s="130"/>
      <c r="N14" s="12"/>
      <c r="O14" s="8"/>
      <c r="P14" s="8"/>
    </row>
    <row r="15" spans="1:16" s="7" customFormat="1" ht="19.5" hidden="1" customHeight="1" x14ac:dyDescent="0.2">
      <c r="A15" s="7" t="s">
        <v>97</v>
      </c>
      <c r="B15" s="53" t="str">
        <f>'Annual Budget'!B15</f>
        <v>Cattle Sales</v>
      </c>
      <c r="C15" s="52"/>
      <c r="D15" s="46"/>
      <c r="E15" s="16"/>
      <c r="F15" s="174">
        <f>'Annual Budget'!K15</f>
        <v>0</v>
      </c>
      <c r="G15" s="16"/>
      <c r="H15" s="127">
        <f t="shared" si="0"/>
        <v>0</v>
      </c>
      <c r="I15" s="16"/>
      <c r="J15" s="147"/>
      <c r="K15" s="148"/>
      <c r="L15" s="148"/>
      <c r="M15" s="130"/>
      <c r="N15" s="12"/>
      <c r="O15" s="8"/>
      <c r="P15" s="8"/>
    </row>
    <row r="16" spans="1:16" s="7" customFormat="1" ht="19.5" hidden="1" customHeight="1" x14ac:dyDescent="0.2">
      <c r="A16" s="7" t="s">
        <v>96</v>
      </c>
      <c r="B16" s="53" t="str">
        <f>'Annual Budget'!B16</f>
        <v>Sheep Sales</v>
      </c>
      <c r="C16" s="52"/>
      <c r="D16" s="46"/>
      <c r="E16" s="16"/>
      <c r="F16" s="174">
        <f>'Annual Budget'!K16</f>
        <v>0</v>
      </c>
      <c r="G16" s="16"/>
      <c r="H16" s="127">
        <f t="shared" si="0"/>
        <v>0</v>
      </c>
      <c r="I16" s="16"/>
      <c r="J16" s="147"/>
      <c r="K16" s="148"/>
      <c r="L16" s="148"/>
      <c r="M16" s="130"/>
      <c r="N16" s="12"/>
      <c r="O16" s="8"/>
      <c r="P16" s="8"/>
    </row>
    <row r="17" spans="1:16" s="19" customFormat="1" ht="19.5" hidden="1" customHeight="1" x14ac:dyDescent="0.2">
      <c r="A17" s="19" t="s">
        <v>95</v>
      </c>
      <c r="B17" s="53" t="str">
        <f>'Annual Budget'!B17</f>
        <v>Tillage Sales</v>
      </c>
      <c r="C17" s="52"/>
      <c r="D17" s="46"/>
      <c r="E17" s="16"/>
      <c r="F17" s="174">
        <f>'Annual Budget'!K17</f>
        <v>0</v>
      </c>
      <c r="G17" s="16"/>
      <c r="H17" s="127">
        <f t="shared" si="0"/>
        <v>0</v>
      </c>
      <c r="I17" s="16"/>
      <c r="J17" s="147"/>
      <c r="K17" s="148"/>
      <c r="L17" s="148"/>
      <c r="M17" s="130"/>
      <c r="N17" s="21"/>
      <c r="O17" s="20"/>
      <c r="P17" s="8"/>
    </row>
    <row r="18" spans="1:16" s="19" customFormat="1" ht="19.5" hidden="1" customHeight="1" x14ac:dyDescent="0.2">
      <c r="A18" s="19" t="s">
        <v>94</v>
      </c>
      <c r="B18" s="53" t="str">
        <f>'Annual Budget'!B18</f>
        <v>Wool Sales</v>
      </c>
      <c r="C18" s="52"/>
      <c r="D18" s="46"/>
      <c r="E18" s="16"/>
      <c r="F18" s="174">
        <f>'Annual Budget'!K18</f>
        <v>0</v>
      </c>
      <c r="G18" s="16"/>
      <c r="H18" s="127">
        <f t="shared" si="0"/>
        <v>0</v>
      </c>
      <c r="I18" s="16"/>
      <c r="J18" s="147"/>
      <c r="K18" s="148"/>
      <c r="L18" s="148"/>
      <c r="M18" s="130"/>
      <c r="N18" s="21"/>
      <c r="O18" s="20"/>
      <c r="P18" s="8"/>
    </row>
    <row r="19" spans="1:16" s="19" customFormat="1" ht="18" customHeight="1" collapsed="1" x14ac:dyDescent="0.2">
      <c r="A19" s="55" t="s">
        <v>93</v>
      </c>
      <c r="B19" s="53" t="str">
        <f>'Annual Budget'!B19</f>
        <v>Basic/ Single Farm Payment</v>
      </c>
      <c r="C19" s="52"/>
      <c r="D19" s="46"/>
      <c r="E19" s="16"/>
      <c r="F19" s="174">
        <f>'Annual Budget'!K19</f>
        <v>0</v>
      </c>
      <c r="G19" s="16"/>
      <c r="H19" s="127">
        <f t="shared" si="0"/>
        <v>0</v>
      </c>
      <c r="I19" s="16"/>
      <c r="J19" s="147"/>
      <c r="K19" s="148"/>
      <c r="L19" s="148"/>
      <c r="M19" s="130"/>
      <c r="N19" s="21"/>
      <c r="O19" s="20"/>
      <c r="P19" s="8"/>
    </row>
    <row r="20" spans="1:16" s="19" customFormat="1" ht="18" customHeight="1" x14ac:dyDescent="0.2">
      <c r="A20" s="55" t="s">
        <v>91</v>
      </c>
      <c r="B20" s="53" t="str">
        <f>'Annual Budget'!B20</f>
        <v>Other Direct Payments</v>
      </c>
      <c r="C20" s="52"/>
      <c r="D20" s="46"/>
      <c r="E20" s="16"/>
      <c r="F20" s="174">
        <f>'Annual Budget'!K20</f>
        <v>0</v>
      </c>
      <c r="G20" s="16"/>
      <c r="H20" s="127">
        <f t="shared" si="0"/>
        <v>0</v>
      </c>
      <c r="I20" s="16"/>
      <c r="J20" s="147"/>
      <c r="K20" s="148"/>
      <c r="L20" s="148"/>
      <c r="M20" s="130"/>
      <c r="N20" s="21"/>
      <c r="O20" s="20"/>
      <c r="P20" s="8"/>
    </row>
    <row r="21" spans="1:16" s="19" customFormat="1" ht="15" hidden="1" customHeight="1" x14ac:dyDescent="0.2">
      <c r="A21" s="19" t="s">
        <v>89</v>
      </c>
      <c r="B21" s="53" t="str">
        <f>'Annual Budget'!B21</f>
        <v>Comp. Allowances (Headage)</v>
      </c>
      <c r="C21" s="52"/>
      <c r="D21" s="46"/>
      <c r="E21" s="16"/>
      <c r="F21" s="174">
        <f>'Annual Budget'!K21</f>
        <v>0</v>
      </c>
      <c r="G21" s="16"/>
      <c r="H21" s="127">
        <f t="shared" si="0"/>
        <v>0</v>
      </c>
      <c r="I21" s="16"/>
      <c r="J21" s="147"/>
      <c r="K21" s="148"/>
      <c r="L21" s="148"/>
      <c r="M21" s="130"/>
      <c r="N21" s="21"/>
      <c r="O21" s="20"/>
      <c r="P21" s="8"/>
    </row>
    <row r="22" spans="1:16" s="19" customFormat="1" ht="15" hidden="1" customHeight="1" x14ac:dyDescent="0.2">
      <c r="A22" s="19" t="s">
        <v>88</v>
      </c>
      <c r="B22" s="53" t="str">
        <f>'Annual Budget'!B22</f>
        <v>Premia (Dairy)</v>
      </c>
      <c r="C22" s="52"/>
      <c r="D22" s="46"/>
      <c r="E22" s="16"/>
      <c r="F22" s="174">
        <f>'Annual Budget'!K22</f>
        <v>0</v>
      </c>
      <c r="G22" s="16"/>
      <c r="H22" s="127">
        <f t="shared" si="0"/>
        <v>0</v>
      </c>
      <c r="I22" s="16"/>
      <c r="J22" s="147"/>
      <c r="K22" s="148"/>
      <c r="L22" s="148"/>
      <c r="M22" s="130"/>
      <c r="N22" s="21"/>
      <c r="O22" s="20"/>
      <c r="P22" s="8"/>
    </row>
    <row r="23" spans="1:16" s="19" customFormat="1" ht="15" hidden="1" customHeight="1" x14ac:dyDescent="0.2">
      <c r="A23" s="19" t="s">
        <v>87</v>
      </c>
      <c r="B23" s="53" t="str">
        <f>'Annual Budget'!B23</f>
        <v>Premia (Cattle)</v>
      </c>
      <c r="C23" s="52"/>
      <c r="D23" s="46"/>
      <c r="E23" s="16"/>
      <c r="F23" s="174">
        <f>'Annual Budget'!K23</f>
        <v>0</v>
      </c>
      <c r="G23" s="16"/>
      <c r="H23" s="127">
        <f t="shared" si="0"/>
        <v>0</v>
      </c>
      <c r="I23" s="16"/>
      <c r="J23" s="147"/>
      <c r="K23" s="148"/>
      <c r="L23" s="148"/>
      <c r="M23" s="130"/>
      <c r="N23" s="21"/>
      <c r="O23" s="20"/>
      <c r="P23" s="8"/>
    </row>
    <row r="24" spans="1:16" s="19" customFormat="1" ht="15" hidden="1" customHeight="1" x14ac:dyDescent="0.2">
      <c r="A24" s="19" t="s">
        <v>86</v>
      </c>
      <c r="B24" s="53" t="str">
        <f>'Annual Budget'!B24</f>
        <v>Premia (Sheep)</v>
      </c>
      <c r="C24" s="52"/>
      <c r="D24" s="46"/>
      <c r="E24" s="16"/>
      <c r="F24" s="174">
        <f>'Annual Budget'!K24</f>
        <v>0</v>
      </c>
      <c r="G24" s="16"/>
      <c r="H24" s="127">
        <f t="shared" si="0"/>
        <v>0</v>
      </c>
      <c r="I24" s="16"/>
      <c r="J24" s="147"/>
      <c r="K24" s="148"/>
      <c r="L24" s="148"/>
      <c r="M24" s="130"/>
      <c r="N24" s="21"/>
      <c r="O24" s="20"/>
      <c r="P24" s="8"/>
    </row>
    <row r="25" spans="1:16" s="19" customFormat="1" ht="15" hidden="1" customHeight="1" x14ac:dyDescent="0.2">
      <c r="A25" s="19" t="s">
        <v>85</v>
      </c>
      <c r="B25" s="54" t="str">
        <f>'Annual Budget'!B25</f>
        <v>Setaside Ents. &amp; Tillage Premia</v>
      </c>
      <c r="C25" s="52"/>
      <c r="D25" s="46"/>
      <c r="E25" s="16"/>
      <c r="F25" s="174">
        <f>'Annual Budget'!K25</f>
        <v>0</v>
      </c>
      <c r="G25" s="16"/>
      <c r="H25" s="127">
        <f t="shared" si="0"/>
        <v>0</v>
      </c>
      <c r="I25" s="16"/>
      <c r="J25" s="147"/>
      <c r="K25" s="148"/>
      <c r="L25" s="148"/>
      <c r="M25" s="130"/>
      <c r="N25" s="21"/>
      <c r="O25" s="251"/>
      <c r="P25" s="251"/>
    </row>
    <row r="26" spans="1:16" s="19" customFormat="1" ht="18" customHeight="1" collapsed="1" x14ac:dyDescent="0.2">
      <c r="A26" s="19" t="s">
        <v>84</v>
      </c>
      <c r="B26" s="79" t="str">
        <f>'Annual Budget'!B26</f>
        <v>Other Farm Cash-In</v>
      </c>
      <c r="C26" s="52"/>
      <c r="D26" s="46"/>
      <c r="E26" s="16"/>
      <c r="F26" s="174">
        <f>'Annual Budget'!K26</f>
        <v>0</v>
      </c>
      <c r="G26" s="16"/>
      <c r="H26" s="127">
        <f t="shared" si="0"/>
        <v>0</v>
      </c>
      <c r="I26" s="16"/>
      <c r="J26" s="147"/>
      <c r="K26" s="148"/>
      <c r="L26" s="148"/>
      <c r="M26" s="130"/>
      <c r="N26" s="21"/>
      <c r="O26" s="251"/>
      <c r="P26" s="251"/>
    </row>
    <row r="27" spans="1:16" s="19" customFormat="1" ht="15" hidden="1" customHeight="1" x14ac:dyDescent="0.2">
      <c r="A27" s="19" t="s">
        <v>83</v>
      </c>
      <c r="B27" s="79" t="str">
        <f>'Annual Budget'!B27</f>
        <v>Other Farm Receipt 2</v>
      </c>
      <c r="C27" s="76"/>
      <c r="D27" s="46"/>
      <c r="E27" s="16"/>
      <c r="F27" s="174">
        <f>'Annual Budget'!K27</f>
        <v>0</v>
      </c>
      <c r="G27" s="16"/>
      <c r="H27" s="127">
        <f t="shared" si="0"/>
        <v>0</v>
      </c>
      <c r="I27" s="16"/>
      <c r="J27" s="147"/>
      <c r="K27" s="148"/>
      <c r="L27" s="148"/>
      <c r="M27" s="130"/>
      <c r="N27" s="21"/>
      <c r="O27" s="20"/>
      <c r="P27" s="20"/>
    </row>
    <row r="28" spans="1:16" s="19" customFormat="1" ht="18" customHeight="1" collapsed="1" x14ac:dyDescent="0.2">
      <c r="A28" s="19" t="s">
        <v>82</v>
      </c>
      <c r="B28" s="53" t="str">
        <f>'Annual Budget'!B28</f>
        <v>New Loan Into Bank a/c</v>
      </c>
      <c r="C28" s="76"/>
      <c r="D28" s="46"/>
      <c r="E28" s="16"/>
      <c r="F28" s="174">
        <f>'Annual Budget'!K28</f>
        <v>0</v>
      </c>
      <c r="G28" s="16"/>
      <c r="H28" s="127">
        <f t="shared" si="0"/>
        <v>0</v>
      </c>
      <c r="I28" s="16"/>
      <c r="J28" s="147"/>
      <c r="K28" s="148"/>
      <c r="L28" s="148"/>
      <c r="M28" s="130"/>
      <c r="N28" s="21"/>
      <c r="O28" s="67"/>
      <c r="P28" s="8"/>
    </row>
    <row r="29" spans="1:16" s="19" customFormat="1" ht="15" hidden="1" customHeight="1" x14ac:dyDescent="0.2">
      <c r="A29" s="19" t="s">
        <v>81</v>
      </c>
      <c r="B29" s="48" t="str">
        <f>'Annual Budget'!B29</f>
        <v>Non-Farm Cash-In</v>
      </c>
      <c r="C29" s="76"/>
      <c r="D29" s="46"/>
      <c r="E29" s="16"/>
      <c r="F29" s="174">
        <f>'Annual Budget'!K29</f>
        <v>0</v>
      </c>
      <c r="G29" s="16"/>
      <c r="H29" s="127">
        <f t="shared" si="0"/>
        <v>0</v>
      </c>
      <c r="I29" s="16"/>
      <c r="J29" s="147"/>
      <c r="K29" s="148"/>
      <c r="L29" s="148"/>
      <c r="M29" s="130"/>
      <c r="N29" s="21"/>
      <c r="O29" s="67"/>
      <c r="P29" s="8"/>
    </row>
    <row r="30" spans="1:16" s="19" customFormat="1" ht="18" customHeight="1" x14ac:dyDescent="0.2">
      <c r="A30" s="19" t="s">
        <v>81</v>
      </c>
      <c r="B30" s="48" t="str">
        <f>'Annual Budget'!B30</f>
        <v>Non-Farm Cash-In</v>
      </c>
      <c r="C30" s="76"/>
      <c r="D30" s="46"/>
      <c r="E30" s="16"/>
      <c r="F30" s="183">
        <f>'Annual Budget'!K30</f>
        <v>0</v>
      </c>
      <c r="G30" s="16"/>
      <c r="H30" s="127">
        <f t="shared" si="0"/>
        <v>0</v>
      </c>
      <c r="I30" s="16"/>
      <c r="J30" s="177"/>
      <c r="K30" s="178"/>
      <c r="L30" s="178"/>
      <c r="M30" s="179"/>
      <c r="N30" s="21"/>
      <c r="O30" s="67"/>
      <c r="P30" s="8"/>
    </row>
    <row r="31" spans="1:16" s="19" customFormat="1" ht="18" customHeight="1" thickBot="1" x14ac:dyDescent="0.25">
      <c r="A31" s="19" t="s">
        <v>80</v>
      </c>
      <c r="B31" s="36" t="str">
        <f>'Annual Budget'!B31</f>
        <v>Total Receipts (A)</v>
      </c>
      <c r="C31" s="41"/>
      <c r="D31" s="40"/>
      <c r="E31" s="16"/>
      <c r="F31" s="184">
        <f>SUM(F10:F30)</f>
        <v>0</v>
      </c>
      <c r="G31" s="16"/>
      <c r="H31" s="127">
        <f t="shared" si="0"/>
        <v>0</v>
      </c>
      <c r="I31" s="16"/>
      <c r="J31" s="180">
        <f>SUM(J10:J30)</f>
        <v>0</v>
      </c>
      <c r="K31" s="181">
        <f>SUM(K10:K30)</f>
        <v>0</v>
      </c>
      <c r="L31" s="181">
        <f>SUM(L10:L30)</f>
        <v>0</v>
      </c>
      <c r="M31" s="182">
        <f>SUM(M10:M30)</f>
        <v>0</v>
      </c>
      <c r="N31" s="21"/>
      <c r="O31" s="20"/>
      <c r="P31" s="8"/>
    </row>
    <row r="32" spans="1:16" s="57" customFormat="1" ht="18" customHeight="1" thickTop="1" x14ac:dyDescent="0.2">
      <c r="A32" s="57" t="s">
        <v>79</v>
      </c>
      <c r="B32" s="160" t="str">
        <f>'Annual Budget'!B32</f>
        <v>FARM PAYMENTS</v>
      </c>
      <c r="C32" s="61"/>
      <c r="D32" s="61"/>
      <c r="E32" s="78"/>
      <c r="F32" s="175"/>
      <c r="G32" s="78"/>
      <c r="H32" s="127"/>
      <c r="I32" s="78"/>
      <c r="J32" s="120"/>
      <c r="K32" s="120"/>
      <c r="L32" s="120"/>
      <c r="M32" s="131"/>
      <c r="N32" s="59"/>
      <c r="O32" s="58"/>
      <c r="P32" s="77"/>
    </row>
    <row r="33" spans="1:16" s="19" customFormat="1" ht="18" customHeight="1" x14ac:dyDescent="0.2">
      <c r="A33" s="19" t="s">
        <v>78</v>
      </c>
      <c r="B33" s="53" t="str">
        <f>'Annual Budget'!B33</f>
        <v>Dairy Feed</v>
      </c>
      <c r="C33" s="52"/>
      <c r="D33" s="56"/>
      <c r="E33" s="16"/>
      <c r="F33" s="174">
        <f>'Annual Budget'!K33</f>
        <v>0</v>
      </c>
      <c r="G33" s="16"/>
      <c r="H33" s="127">
        <f t="shared" si="0"/>
        <v>0</v>
      </c>
      <c r="I33" s="16"/>
      <c r="J33" s="144"/>
      <c r="K33" s="145"/>
      <c r="L33" s="145"/>
      <c r="M33" s="146"/>
      <c r="N33" s="21"/>
      <c r="O33" s="20"/>
      <c r="P33" s="8"/>
    </row>
    <row r="34" spans="1:16" s="19" customFormat="1" ht="15" hidden="1" customHeight="1" x14ac:dyDescent="0.2">
      <c r="A34" s="19" t="s">
        <v>77</v>
      </c>
      <c r="B34" s="53" t="str">
        <f>'Annual Budget'!B34</f>
        <v>Cattle Feed</v>
      </c>
      <c r="C34" s="52"/>
      <c r="D34" s="46"/>
      <c r="E34" s="16"/>
      <c r="F34" s="174">
        <f>'Annual Budget'!K34</f>
        <v>0</v>
      </c>
      <c r="G34" s="16"/>
      <c r="H34" s="127">
        <f t="shared" si="0"/>
        <v>0</v>
      </c>
      <c r="I34" s="16"/>
      <c r="J34" s="144"/>
      <c r="K34" s="145"/>
      <c r="L34" s="145"/>
      <c r="M34" s="146"/>
      <c r="N34" s="21"/>
      <c r="O34" s="20"/>
      <c r="P34" s="8"/>
    </row>
    <row r="35" spans="1:16" s="19" customFormat="1" ht="18" customHeight="1" x14ac:dyDescent="0.2">
      <c r="A35" s="55" t="s">
        <v>76</v>
      </c>
      <c r="B35" s="53" t="str">
        <f>'Annual Budget'!B35</f>
        <v>Other Livestock Feed</v>
      </c>
      <c r="C35" s="52"/>
      <c r="D35" s="46"/>
      <c r="E35" s="16"/>
      <c r="F35" s="174">
        <f>'Annual Budget'!K35</f>
        <v>0</v>
      </c>
      <c r="G35" s="16"/>
      <c r="H35" s="127">
        <f t="shared" si="0"/>
        <v>0</v>
      </c>
      <c r="I35" s="16"/>
      <c r="J35" s="144"/>
      <c r="K35" s="145"/>
      <c r="L35" s="145"/>
      <c r="M35" s="146"/>
      <c r="N35" s="21"/>
      <c r="O35" s="20"/>
      <c r="P35" s="8"/>
    </row>
    <row r="36" spans="1:16" s="19" customFormat="1" ht="15" hidden="1" customHeight="1" x14ac:dyDescent="0.2">
      <c r="A36" s="19" t="s">
        <v>74</v>
      </c>
      <c r="B36" s="53" t="str">
        <f>'Annual Budget'!B36</f>
        <v>Calf Feed</v>
      </c>
      <c r="C36" s="52"/>
      <c r="D36" s="46"/>
      <c r="E36" s="16"/>
      <c r="F36" s="174">
        <f>'Annual Budget'!K36</f>
        <v>0</v>
      </c>
      <c r="G36" s="16"/>
      <c r="H36" s="127">
        <f t="shared" si="0"/>
        <v>0</v>
      </c>
      <c r="I36" s="16"/>
      <c r="J36" s="144"/>
      <c r="K36" s="145"/>
      <c r="L36" s="145"/>
      <c r="M36" s="146"/>
      <c r="N36" s="21"/>
      <c r="O36" s="20"/>
      <c r="P36" s="8"/>
    </row>
    <row r="37" spans="1:16" s="19" customFormat="1" ht="15" hidden="1" customHeight="1" x14ac:dyDescent="0.2">
      <c r="A37" s="19" t="s">
        <v>73</v>
      </c>
      <c r="B37" s="53" t="str">
        <f>'Annual Budget'!B37</f>
        <v>Sheep Feed</v>
      </c>
      <c r="C37" s="52"/>
      <c r="D37" s="46"/>
      <c r="E37" s="16"/>
      <c r="F37" s="174">
        <f>'Annual Budget'!K37</f>
        <v>0</v>
      </c>
      <c r="G37" s="16"/>
      <c r="H37" s="127">
        <f t="shared" si="0"/>
        <v>0</v>
      </c>
      <c r="I37" s="16"/>
      <c r="J37" s="144"/>
      <c r="K37" s="145"/>
      <c r="L37" s="145"/>
      <c r="M37" s="146"/>
      <c r="N37" s="21"/>
      <c r="O37" s="20"/>
      <c r="P37" s="8"/>
    </row>
    <row r="38" spans="1:16" s="19" customFormat="1" ht="15" hidden="1" customHeight="1" x14ac:dyDescent="0.2">
      <c r="A38" s="19" t="s">
        <v>72</v>
      </c>
      <c r="B38" s="53" t="str">
        <f>'Annual Budget'!B38</f>
        <v>Dairy Feed (Forage)</v>
      </c>
      <c r="C38" s="52"/>
      <c r="D38" s="46"/>
      <c r="E38" s="16"/>
      <c r="F38" s="174">
        <f>'Annual Budget'!K38</f>
        <v>0</v>
      </c>
      <c r="G38" s="16"/>
      <c r="H38" s="127">
        <f t="shared" si="0"/>
        <v>0</v>
      </c>
      <c r="I38" s="16"/>
      <c r="J38" s="144"/>
      <c r="K38" s="145"/>
      <c r="L38" s="145"/>
      <c r="M38" s="146"/>
      <c r="N38" s="21"/>
      <c r="O38" s="20"/>
      <c r="P38" s="8"/>
    </row>
    <row r="39" spans="1:16" s="19" customFormat="1" ht="15" hidden="1" customHeight="1" x14ac:dyDescent="0.2">
      <c r="A39" s="19" t="s">
        <v>71</v>
      </c>
      <c r="B39" s="53" t="str">
        <f>'Annual Budget'!B39</f>
        <v>Cattle Feed (Forage)</v>
      </c>
      <c r="C39" s="52"/>
      <c r="D39" s="46"/>
      <c r="E39" s="16"/>
      <c r="F39" s="174">
        <f>'Annual Budget'!K39</f>
        <v>0</v>
      </c>
      <c r="G39" s="16"/>
      <c r="H39" s="127">
        <f t="shared" si="0"/>
        <v>0</v>
      </c>
      <c r="I39" s="16"/>
      <c r="J39" s="144"/>
      <c r="K39" s="145"/>
      <c r="L39" s="145"/>
      <c r="M39" s="146"/>
      <c r="N39" s="21"/>
      <c r="O39" s="20"/>
      <c r="P39" s="8"/>
    </row>
    <row r="40" spans="1:16" s="19" customFormat="1" ht="15" hidden="1" customHeight="1" x14ac:dyDescent="0.2">
      <c r="A40" s="19" t="s">
        <v>70</v>
      </c>
      <c r="B40" s="53" t="str">
        <f>'Annual Budget'!B40</f>
        <v>Repl. Feed (Forage)</v>
      </c>
      <c r="C40" s="52"/>
      <c r="D40" s="46"/>
      <c r="E40" s="16"/>
      <c r="F40" s="174">
        <f>'Annual Budget'!K40</f>
        <v>0</v>
      </c>
      <c r="G40" s="16"/>
      <c r="H40" s="127">
        <f t="shared" si="0"/>
        <v>0</v>
      </c>
      <c r="I40" s="16"/>
      <c r="J40" s="144"/>
      <c r="K40" s="145"/>
      <c r="L40" s="145"/>
      <c r="M40" s="146"/>
      <c r="N40" s="21"/>
      <c r="O40" s="20"/>
      <c r="P40" s="8"/>
    </row>
    <row r="41" spans="1:16" s="19" customFormat="1" ht="15" hidden="1" customHeight="1" x14ac:dyDescent="0.2">
      <c r="A41" s="19" t="s">
        <v>69</v>
      </c>
      <c r="B41" s="53" t="str">
        <f>'Annual Budget'!B41</f>
        <v>Sheep Feed (Forage)</v>
      </c>
      <c r="C41" s="52"/>
      <c r="D41" s="46"/>
      <c r="E41" s="16"/>
      <c r="F41" s="174">
        <f>'Annual Budget'!K41</f>
        <v>0</v>
      </c>
      <c r="G41" s="16"/>
      <c r="H41" s="127">
        <f t="shared" si="0"/>
        <v>0</v>
      </c>
      <c r="I41" s="16"/>
      <c r="J41" s="144"/>
      <c r="K41" s="145"/>
      <c r="L41" s="145"/>
      <c r="M41" s="146"/>
      <c r="N41" s="21"/>
      <c r="O41" s="20"/>
      <c r="P41" s="8"/>
    </row>
    <row r="42" spans="1:16" s="19" customFormat="1" ht="18" customHeight="1" collapsed="1" x14ac:dyDescent="0.2">
      <c r="A42" s="19" t="s">
        <v>68</v>
      </c>
      <c r="B42" s="53" t="str">
        <f>'Annual Budget'!B42</f>
        <v>Fertiliser &amp; Lime</v>
      </c>
      <c r="C42" s="52"/>
      <c r="D42" s="46"/>
      <c r="E42" s="16"/>
      <c r="F42" s="174">
        <f>'Annual Budget'!K42</f>
        <v>0</v>
      </c>
      <c r="G42" s="16"/>
      <c r="H42" s="127">
        <f t="shared" si="0"/>
        <v>0</v>
      </c>
      <c r="I42" s="16"/>
      <c r="J42" s="144"/>
      <c r="K42" s="145"/>
      <c r="L42" s="145"/>
      <c r="M42" s="146"/>
      <c r="N42" s="21"/>
      <c r="O42" s="20"/>
      <c r="P42" s="8"/>
    </row>
    <row r="43" spans="1:16" s="19" customFormat="1" ht="15" hidden="1" customHeight="1" x14ac:dyDescent="0.2">
      <c r="A43" s="19" t="s">
        <v>66</v>
      </c>
      <c r="B43" s="53" t="str">
        <f>'Annual Budget'!B43</f>
        <v>Fert. &amp; Lime (Tillage)</v>
      </c>
      <c r="C43" s="52"/>
      <c r="D43" s="46"/>
      <c r="E43" s="16"/>
      <c r="F43" s="174">
        <f>'Annual Budget'!K43</f>
        <v>0</v>
      </c>
      <c r="G43" s="16"/>
      <c r="H43" s="127">
        <f t="shared" si="0"/>
        <v>0</v>
      </c>
      <c r="I43" s="16"/>
      <c r="J43" s="144"/>
      <c r="K43" s="145"/>
      <c r="L43" s="145"/>
      <c r="M43" s="146"/>
      <c r="N43" s="21"/>
      <c r="O43" s="20"/>
      <c r="P43" s="8"/>
    </row>
    <row r="44" spans="1:16" s="19" customFormat="1" ht="18" customHeight="1" collapsed="1" x14ac:dyDescent="0.2">
      <c r="A44" s="19" t="s">
        <v>65</v>
      </c>
      <c r="B44" s="54" t="str">
        <f>'Annual Budget'!B44</f>
        <v>Vet</v>
      </c>
      <c r="C44" s="52"/>
      <c r="D44" s="46"/>
      <c r="E44" s="16"/>
      <c r="F44" s="174">
        <f>'Annual Budget'!K44</f>
        <v>0</v>
      </c>
      <c r="G44" s="16"/>
      <c r="H44" s="127">
        <f t="shared" si="0"/>
        <v>0</v>
      </c>
      <c r="I44" s="16"/>
      <c r="J44" s="144"/>
      <c r="K44" s="145"/>
      <c r="L44" s="145"/>
      <c r="M44" s="146"/>
      <c r="N44" s="21"/>
      <c r="O44" s="20"/>
      <c r="P44" s="8"/>
    </row>
    <row r="45" spans="1:16" s="19" customFormat="1" ht="15" hidden="1" customHeight="1" x14ac:dyDescent="0.2">
      <c r="A45" s="19" t="s">
        <v>64</v>
      </c>
      <c r="B45" s="54" t="str">
        <f>'Annual Budget'!B45</f>
        <v>Vet (Repl)</v>
      </c>
      <c r="C45" s="52"/>
      <c r="D45" s="46"/>
      <c r="E45" s="16"/>
      <c r="F45" s="174">
        <f>'Annual Budget'!K45</f>
        <v>0</v>
      </c>
      <c r="G45" s="16"/>
      <c r="H45" s="127">
        <f t="shared" si="0"/>
        <v>0</v>
      </c>
      <c r="I45" s="16"/>
      <c r="J45" s="144"/>
      <c r="K45" s="145"/>
      <c r="L45" s="145"/>
      <c r="M45" s="146"/>
      <c r="N45" s="21"/>
      <c r="O45" s="20"/>
      <c r="P45" s="8"/>
    </row>
    <row r="46" spans="1:16" s="19" customFormat="1" ht="15" hidden="1" customHeight="1" x14ac:dyDescent="0.2">
      <c r="A46" s="19" t="s">
        <v>63</v>
      </c>
      <c r="B46" s="54" t="str">
        <f>'Annual Budget'!B46</f>
        <v>Vet (Cattle)</v>
      </c>
      <c r="C46" s="52"/>
      <c r="D46" s="46"/>
      <c r="E46" s="16"/>
      <c r="F46" s="174">
        <f>'Annual Budget'!K46</f>
        <v>0</v>
      </c>
      <c r="G46" s="16"/>
      <c r="H46" s="127">
        <f t="shared" si="0"/>
        <v>0</v>
      </c>
      <c r="I46" s="16"/>
      <c r="J46" s="144"/>
      <c r="K46" s="145"/>
      <c r="L46" s="145"/>
      <c r="M46" s="146"/>
      <c r="N46" s="21"/>
      <c r="O46" s="20"/>
      <c r="P46" s="8"/>
    </row>
    <row r="47" spans="1:16" s="19" customFormat="1" ht="15" hidden="1" customHeight="1" x14ac:dyDescent="0.2">
      <c r="A47" s="19" t="s">
        <v>62</v>
      </c>
      <c r="B47" s="54" t="str">
        <f>'Annual Budget'!B47</f>
        <v>Vet (Sheep)</v>
      </c>
      <c r="C47" s="52"/>
      <c r="D47" s="46"/>
      <c r="E47" s="16"/>
      <c r="F47" s="174">
        <f>'Annual Budget'!K47</f>
        <v>0</v>
      </c>
      <c r="G47" s="16"/>
      <c r="H47" s="127">
        <f t="shared" si="0"/>
        <v>0</v>
      </c>
      <c r="I47" s="16"/>
      <c r="J47" s="144"/>
      <c r="K47" s="145"/>
      <c r="L47" s="145"/>
      <c r="M47" s="146"/>
      <c r="N47" s="21"/>
      <c r="O47" s="20"/>
      <c r="P47" s="8"/>
    </row>
    <row r="48" spans="1:16" s="19" customFormat="1" ht="18" customHeight="1" collapsed="1" x14ac:dyDescent="0.2">
      <c r="A48" s="19" t="s">
        <v>61</v>
      </c>
      <c r="B48" s="54" t="str">
        <f>'Annual Budget'!B48</f>
        <v>AI/ Breeding</v>
      </c>
      <c r="C48" s="52"/>
      <c r="D48" s="46"/>
      <c r="E48" s="16"/>
      <c r="F48" s="174">
        <f>'Annual Budget'!K48</f>
        <v>0</v>
      </c>
      <c r="G48" s="16"/>
      <c r="H48" s="127">
        <f t="shared" si="0"/>
        <v>0</v>
      </c>
      <c r="I48" s="16"/>
      <c r="J48" s="144"/>
      <c r="K48" s="145"/>
      <c r="L48" s="145"/>
      <c r="M48" s="146"/>
      <c r="N48" s="21"/>
      <c r="O48" s="20"/>
      <c r="P48" s="8"/>
    </row>
    <row r="49" spans="1:16" s="19" customFormat="1" ht="18" customHeight="1" x14ac:dyDescent="0.2">
      <c r="A49" s="19" t="s">
        <v>60</v>
      </c>
      <c r="B49" s="53" t="str">
        <f>'Annual Budget'!B49</f>
        <v>Contractor</v>
      </c>
      <c r="C49" s="52"/>
      <c r="D49" s="46"/>
      <c r="E49" s="16"/>
      <c r="F49" s="174">
        <f>'Annual Budget'!K49</f>
        <v>0</v>
      </c>
      <c r="G49" s="16"/>
      <c r="H49" s="127">
        <f t="shared" si="0"/>
        <v>0</v>
      </c>
      <c r="I49" s="16"/>
      <c r="J49" s="144"/>
      <c r="K49" s="145"/>
      <c r="L49" s="145"/>
      <c r="M49" s="146"/>
      <c r="N49" s="21"/>
      <c r="O49" s="20"/>
      <c r="P49" s="8"/>
    </row>
    <row r="50" spans="1:16" s="19" customFormat="1" ht="15" hidden="1" customHeight="1" x14ac:dyDescent="0.2">
      <c r="A50" s="19" t="s">
        <v>59</v>
      </c>
      <c r="B50" s="53" t="str">
        <f>'Annual Budget'!B50</f>
        <v>Contractor (Tillage)</v>
      </c>
      <c r="C50" s="52"/>
      <c r="D50" s="46"/>
      <c r="E50" s="16"/>
      <c r="F50" s="174">
        <f>'Annual Budget'!K50</f>
        <v>0</v>
      </c>
      <c r="G50" s="16"/>
      <c r="H50" s="127">
        <f t="shared" si="0"/>
        <v>0</v>
      </c>
      <c r="I50" s="16"/>
      <c r="J50" s="144"/>
      <c r="K50" s="145"/>
      <c r="L50" s="145"/>
      <c r="M50" s="146"/>
      <c r="N50" s="21"/>
      <c r="O50" s="20"/>
      <c r="P50" s="8"/>
    </row>
    <row r="51" spans="1:16" s="19" customFormat="1" ht="18" customHeight="1" x14ac:dyDescent="0.2">
      <c r="A51" s="19" t="s">
        <v>58</v>
      </c>
      <c r="B51" s="53" t="str">
        <f>'Annual Budget'!B51</f>
        <v>Seed &amp; Spray (Stock)</v>
      </c>
      <c r="C51" s="52"/>
      <c r="D51" s="46"/>
      <c r="E51" s="16"/>
      <c r="F51" s="174">
        <f>'Annual Budget'!K51</f>
        <v>0</v>
      </c>
      <c r="G51" s="16"/>
      <c r="H51" s="127">
        <f t="shared" si="0"/>
        <v>0</v>
      </c>
      <c r="I51" s="16"/>
      <c r="J51" s="144"/>
      <c r="K51" s="145"/>
      <c r="L51" s="145"/>
      <c r="M51" s="146"/>
      <c r="N51" s="21"/>
      <c r="O51" s="20"/>
      <c r="P51" s="8"/>
    </row>
    <row r="52" spans="1:16" s="19" customFormat="1" ht="15" hidden="1" customHeight="1" x14ac:dyDescent="0.2">
      <c r="A52" s="19" t="s">
        <v>57</v>
      </c>
      <c r="B52" s="53" t="str">
        <f>'Annual Budget'!B52</f>
        <v>Seed &amp; Spray (Tillage)</v>
      </c>
      <c r="C52" s="52"/>
      <c r="D52" s="46"/>
      <c r="E52" s="16"/>
      <c r="F52" s="174">
        <f>'Annual Budget'!K52</f>
        <v>0</v>
      </c>
      <c r="G52" s="16"/>
      <c r="H52" s="127">
        <f t="shared" si="0"/>
        <v>0</v>
      </c>
      <c r="I52" s="16"/>
      <c r="J52" s="144"/>
      <c r="K52" s="145"/>
      <c r="L52" s="145"/>
      <c r="M52" s="146"/>
      <c r="N52" s="21"/>
      <c r="O52" s="20"/>
      <c r="P52" s="8"/>
    </row>
    <row r="53" spans="1:16" s="19" customFormat="1" ht="18" customHeight="1" x14ac:dyDescent="0.2">
      <c r="A53" s="19" t="s">
        <v>56</v>
      </c>
      <c r="B53" s="53" t="str">
        <f>'Annual Budget'!B53</f>
        <v>Milk Recording &amp; Parlour</v>
      </c>
      <c r="C53" s="52"/>
      <c r="D53" s="46"/>
      <c r="E53" s="16"/>
      <c r="F53" s="174">
        <f>'Annual Budget'!K53</f>
        <v>0</v>
      </c>
      <c r="G53" s="16"/>
      <c r="H53" s="127">
        <f t="shared" si="0"/>
        <v>0</v>
      </c>
      <c r="I53" s="16"/>
      <c r="J53" s="144"/>
      <c r="K53" s="145"/>
      <c r="L53" s="145"/>
      <c r="M53" s="146"/>
      <c r="N53" s="21"/>
      <c r="O53" s="20"/>
      <c r="P53" s="8"/>
    </row>
    <row r="54" spans="1:16" s="19" customFormat="1" ht="15" hidden="1" customHeight="1" x14ac:dyDescent="0.2">
      <c r="A54" s="19" t="s">
        <v>54</v>
      </c>
      <c r="B54" s="53" t="str">
        <f>'Annual Budget'!B54</f>
        <v>Polythene &amp; Additive</v>
      </c>
      <c r="C54" s="52"/>
      <c r="D54" s="46"/>
      <c r="E54" s="16"/>
      <c r="F54" s="174">
        <f>'Annual Budget'!K54</f>
        <v>0</v>
      </c>
      <c r="G54" s="16"/>
      <c r="H54" s="127">
        <f t="shared" si="0"/>
        <v>0</v>
      </c>
      <c r="I54" s="16"/>
      <c r="J54" s="144"/>
      <c r="K54" s="145"/>
      <c r="L54" s="145"/>
      <c r="M54" s="146"/>
      <c r="N54" s="21"/>
      <c r="O54" s="20"/>
      <c r="P54" s="8"/>
    </row>
    <row r="55" spans="1:16" s="19" customFormat="1" ht="15" hidden="1" customHeight="1" x14ac:dyDescent="0.2">
      <c r="A55" s="19" t="s">
        <v>53</v>
      </c>
      <c r="B55" s="54" t="str">
        <f>'Annual Budget'!B55</f>
        <v>Levies &amp; Transport (Dairy)</v>
      </c>
      <c r="C55" s="52"/>
      <c r="D55" s="46"/>
      <c r="E55" s="16"/>
      <c r="F55" s="174">
        <f>'Annual Budget'!K55</f>
        <v>0</v>
      </c>
      <c r="G55" s="16"/>
      <c r="H55" s="127">
        <f t="shared" si="0"/>
        <v>0</v>
      </c>
      <c r="I55" s="16"/>
      <c r="J55" s="144"/>
      <c r="K55" s="145"/>
      <c r="L55" s="145"/>
      <c r="M55" s="146"/>
      <c r="N55" s="21"/>
      <c r="O55" s="20"/>
      <c r="P55" s="8"/>
    </row>
    <row r="56" spans="1:16" s="19" customFormat="1" ht="15" hidden="1" customHeight="1" x14ac:dyDescent="0.2">
      <c r="A56" s="19" t="s">
        <v>52</v>
      </c>
      <c r="B56" s="54" t="str">
        <f>'Annual Budget'!B56</f>
        <v>Levies &amp; Transport (Drystock)</v>
      </c>
      <c r="C56" s="52"/>
      <c r="D56" s="46"/>
      <c r="E56" s="16"/>
      <c r="F56" s="174">
        <f>'Annual Budget'!K56</f>
        <v>0</v>
      </c>
      <c r="G56" s="16"/>
      <c r="H56" s="127">
        <f t="shared" si="0"/>
        <v>0</v>
      </c>
      <c r="I56" s="16"/>
      <c r="J56" s="144"/>
      <c r="K56" s="145"/>
      <c r="L56" s="145"/>
      <c r="M56" s="146"/>
      <c r="N56" s="21"/>
      <c r="O56" s="20"/>
      <c r="P56" s="8"/>
    </row>
    <row r="57" spans="1:16" s="19" customFormat="1" ht="15" hidden="1" customHeight="1" x14ac:dyDescent="0.2">
      <c r="A57" s="19" t="s">
        <v>51</v>
      </c>
      <c r="B57" s="54" t="str">
        <f>'Annual Budget'!B57</f>
        <v>Levies &amp; Transport (Tillage)</v>
      </c>
      <c r="C57" s="52"/>
      <c r="D57" s="46"/>
      <c r="E57" s="16"/>
      <c r="F57" s="174">
        <f>'Annual Budget'!K57</f>
        <v>0</v>
      </c>
      <c r="G57" s="16"/>
      <c r="H57" s="127">
        <f t="shared" si="0"/>
        <v>0</v>
      </c>
      <c r="I57" s="16"/>
      <c r="J57" s="144"/>
      <c r="K57" s="145"/>
      <c r="L57" s="145"/>
      <c r="M57" s="146"/>
      <c r="N57" s="21"/>
      <c r="O57" s="20"/>
      <c r="P57" s="8"/>
    </row>
    <row r="58" spans="1:16" s="19" customFormat="1" ht="15" hidden="1" customHeight="1" x14ac:dyDescent="0.2">
      <c r="A58" s="19" t="s">
        <v>50</v>
      </c>
      <c r="B58" s="53" t="str">
        <f>'Annual Budget'!B58</f>
        <v>Straw</v>
      </c>
      <c r="C58" s="52"/>
      <c r="D58" s="46"/>
      <c r="E58" s="16"/>
      <c r="F58" s="174">
        <f>'Annual Budget'!K58</f>
        <v>0</v>
      </c>
      <c r="G58" s="16"/>
      <c r="H58" s="127">
        <f t="shared" si="0"/>
        <v>0</v>
      </c>
      <c r="I58" s="16"/>
      <c r="J58" s="144"/>
      <c r="K58" s="145"/>
      <c r="L58" s="145"/>
      <c r="M58" s="146"/>
      <c r="N58" s="21"/>
      <c r="O58" s="20"/>
      <c r="P58" s="8"/>
    </row>
    <row r="59" spans="1:16" s="19" customFormat="1" ht="18" customHeight="1" collapsed="1" x14ac:dyDescent="0.2">
      <c r="A59" s="55" t="s">
        <v>49</v>
      </c>
      <c r="B59" s="53" t="str">
        <f>'Annual Budget'!B59</f>
        <v>Other Variable Costs</v>
      </c>
      <c r="C59" s="52"/>
      <c r="D59" s="46"/>
      <c r="E59" s="16"/>
      <c r="F59" s="174">
        <f>'Annual Budget'!K59</f>
        <v>0</v>
      </c>
      <c r="G59" s="16"/>
      <c r="H59" s="127">
        <f t="shared" si="0"/>
        <v>0</v>
      </c>
      <c r="I59" s="16"/>
      <c r="J59" s="144"/>
      <c r="K59" s="145"/>
      <c r="L59" s="145"/>
      <c r="M59" s="146"/>
      <c r="N59" s="21"/>
      <c r="O59" s="20"/>
      <c r="P59" s="8"/>
    </row>
    <row r="60" spans="1:16" s="19" customFormat="1" ht="15" hidden="1" customHeight="1" x14ac:dyDescent="0.2">
      <c r="A60" s="19" t="s">
        <v>47</v>
      </c>
      <c r="B60" s="53" t="str">
        <f>'Annual Budget'!B60</f>
        <v>Sundry V. Costs (Tillage)</v>
      </c>
      <c r="C60" s="52"/>
      <c r="D60" s="46"/>
      <c r="E60" s="16"/>
      <c r="F60" s="174">
        <f>'Annual Budget'!K60</f>
        <v>0</v>
      </c>
      <c r="G60" s="16"/>
      <c r="H60" s="127">
        <f t="shared" si="0"/>
        <v>0</v>
      </c>
      <c r="I60" s="16"/>
      <c r="J60" s="144"/>
      <c r="K60" s="145"/>
      <c r="L60" s="145"/>
      <c r="M60" s="146"/>
      <c r="N60" s="21"/>
      <c r="O60" s="20"/>
      <c r="P60" s="8"/>
    </row>
    <row r="61" spans="1:16" s="19" customFormat="1" ht="18" customHeight="1" collapsed="1" x14ac:dyDescent="0.2">
      <c r="A61" s="19" t="s">
        <v>46</v>
      </c>
      <c r="B61" s="53" t="str">
        <f>'Annual Budget'!B61</f>
        <v>Labour</v>
      </c>
      <c r="C61" s="52"/>
      <c r="D61" s="46"/>
      <c r="E61" s="16"/>
      <c r="F61" s="174">
        <f>'Annual Budget'!K61</f>
        <v>0</v>
      </c>
      <c r="G61" s="16"/>
      <c r="H61" s="127">
        <f t="shared" si="0"/>
        <v>0</v>
      </c>
      <c r="I61" s="16"/>
      <c r="J61" s="144"/>
      <c r="K61" s="145"/>
      <c r="L61" s="145"/>
      <c r="M61" s="146"/>
      <c r="N61" s="21"/>
      <c r="O61" s="20"/>
      <c r="P61" s="8"/>
    </row>
    <row r="62" spans="1:16" s="19" customFormat="1" ht="15" hidden="1" customHeight="1" x14ac:dyDescent="0.2">
      <c r="A62" s="19" t="s">
        <v>45</v>
      </c>
      <c r="B62" s="53" t="str">
        <f>'Annual Budget'!B62</f>
        <v>Labour (Tillage)</v>
      </c>
      <c r="C62" s="52"/>
      <c r="D62" s="46"/>
      <c r="E62" s="16"/>
      <c r="F62" s="174">
        <f>'Annual Budget'!K62</f>
        <v>0</v>
      </c>
      <c r="G62" s="16"/>
      <c r="H62" s="127">
        <f t="shared" si="0"/>
        <v>0</v>
      </c>
      <c r="I62" s="16"/>
      <c r="J62" s="144"/>
      <c r="K62" s="145"/>
      <c r="L62" s="145"/>
      <c r="M62" s="146"/>
      <c r="N62" s="21"/>
      <c r="O62" s="20"/>
      <c r="P62" s="8"/>
    </row>
    <row r="63" spans="1:16" s="19" customFormat="1" ht="18" customHeight="1" collapsed="1" x14ac:dyDescent="0.2">
      <c r="A63" s="19" t="s">
        <v>44</v>
      </c>
      <c r="B63" s="53" t="str">
        <f>'Annual Budget'!B63</f>
        <v>Machinery (Running)</v>
      </c>
      <c r="C63" s="52"/>
      <c r="D63" s="46"/>
      <c r="E63" s="16"/>
      <c r="F63" s="174">
        <f>'Annual Budget'!K63</f>
        <v>0</v>
      </c>
      <c r="G63" s="16"/>
      <c r="H63" s="127">
        <f t="shared" si="0"/>
        <v>0</v>
      </c>
      <c r="I63" s="16"/>
      <c r="J63" s="144"/>
      <c r="K63" s="145"/>
      <c r="L63" s="145"/>
      <c r="M63" s="146"/>
      <c r="N63" s="21"/>
      <c r="O63" s="20"/>
      <c r="P63" s="8"/>
    </row>
    <row r="64" spans="1:16" s="19" customFormat="1" ht="18" customHeight="1" x14ac:dyDescent="0.2">
      <c r="A64" s="19" t="s">
        <v>43</v>
      </c>
      <c r="B64" s="53" t="str">
        <f>'Annual Budget'!B64</f>
        <v>Machinery (Leases)</v>
      </c>
      <c r="C64" s="52"/>
      <c r="D64" s="46"/>
      <c r="E64" s="16"/>
      <c r="F64" s="174">
        <f>'Annual Budget'!K64</f>
        <v>0</v>
      </c>
      <c r="G64" s="16"/>
      <c r="H64" s="127">
        <f t="shared" si="0"/>
        <v>0</v>
      </c>
      <c r="I64" s="16"/>
      <c r="J64" s="144"/>
      <c r="K64" s="145"/>
      <c r="L64" s="145"/>
      <c r="M64" s="146"/>
      <c r="N64" s="21"/>
      <c r="O64" s="20"/>
      <c r="P64" s="8"/>
    </row>
    <row r="65" spans="1:16" s="19" customFormat="1" ht="18" customHeight="1" x14ac:dyDescent="0.2">
      <c r="A65" s="19" t="s">
        <v>42</v>
      </c>
      <c r="B65" s="53" t="str">
        <f>'Annual Budget'!B65</f>
        <v>Car</v>
      </c>
      <c r="C65" s="52"/>
      <c r="D65" s="46"/>
      <c r="E65" s="16"/>
      <c r="F65" s="174">
        <f>'Annual Budget'!K65</f>
        <v>0</v>
      </c>
      <c r="G65" s="16"/>
      <c r="H65" s="127">
        <f t="shared" si="0"/>
        <v>0</v>
      </c>
      <c r="I65" s="16"/>
      <c r="J65" s="144"/>
      <c r="K65" s="145"/>
      <c r="L65" s="145"/>
      <c r="M65" s="146"/>
      <c r="N65" s="21"/>
      <c r="O65" s="20"/>
      <c r="P65" s="20"/>
    </row>
    <row r="66" spans="1:16" s="19" customFormat="1" ht="18" customHeight="1" x14ac:dyDescent="0.2">
      <c r="A66" s="19" t="s">
        <v>41</v>
      </c>
      <c r="B66" s="53" t="str">
        <f>'Annual Budget'!B66</f>
        <v>Electricity</v>
      </c>
      <c r="C66" s="52"/>
      <c r="D66" s="46"/>
      <c r="E66" s="16"/>
      <c r="F66" s="174">
        <f>'Annual Budget'!K66</f>
        <v>0</v>
      </c>
      <c r="G66" s="16"/>
      <c r="H66" s="127">
        <f t="shared" si="0"/>
        <v>0</v>
      </c>
      <c r="I66" s="16"/>
      <c r="J66" s="144"/>
      <c r="K66" s="145"/>
      <c r="L66" s="145"/>
      <c r="M66" s="146"/>
      <c r="N66" s="21"/>
      <c r="O66" s="20"/>
      <c r="P66" s="20"/>
    </row>
    <row r="67" spans="1:16" s="19" customFormat="1" ht="18" customHeight="1" x14ac:dyDescent="0.2">
      <c r="A67" s="19" t="s">
        <v>39</v>
      </c>
      <c r="B67" s="53" t="str">
        <f>'Annual Budget'!B67</f>
        <v>Phone</v>
      </c>
      <c r="C67" s="52"/>
      <c r="D67" s="46"/>
      <c r="E67" s="16"/>
      <c r="F67" s="174">
        <f>'Annual Budget'!K67</f>
        <v>0</v>
      </c>
      <c r="G67" s="16"/>
      <c r="H67" s="127">
        <f t="shared" si="0"/>
        <v>0</v>
      </c>
      <c r="I67" s="16"/>
      <c r="J67" s="144"/>
      <c r="K67" s="145"/>
      <c r="L67" s="145"/>
      <c r="M67" s="146"/>
      <c r="N67" s="21"/>
      <c r="O67" s="20"/>
      <c r="P67" s="20"/>
    </row>
    <row r="68" spans="1:16" s="19" customFormat="1" ht="18" customHeight="1" x14ac:dyDescent="0.2">
      <c r="A68" s="19" t="s">
        <v>38</v>
      </c>
      <c r="B68" s="53" t="str">
        <f>'Annual Budget'!B68</f>
        <v>Repairs &amp; Maint.</v>
      </c>
      <c r="C68" s="52"/>
      <c r="D68" s="46"/>
      <c r="E68" s="16"/>
      <c r="F68" s="174">
        <f>'Annual Budget'!K68</f>
        <v>0</v>
      </c>
      <c r="G68" s="16"/>
      <c r="H68" s="127">
        <f t="shared" si="0"/>
        <v>0</v>
      </c>
      <c r="I68" s="16"/>
      <c r="J68" s="144"/>
      <c r="K68" s="145"/>
      <c r="L68" s="145"/>
      <c r="M68" s="146"/>
      <c r="N68" s="21"/>
      <c r="O68" s="20"/>
      <c r="P68" s="20"/>
    </row>
    <row r="69" spans="1:16" s="19" customFormat="1" ht="18" customHeight="1" x14ac:dyDescent="0.2">
      <c r="A69" s="19" t="s">
        <v>37</v>
      </c>
      <c r="B69" s="53" t="str">
        <f>'Annual Budget'!B69</f>
        <v>Insurance</v>
      </c>
      <c r="C69" s="52"/>
      <c r="D69" s="46"/>
      <c r="E69" s="16"/>
      <c r="F69" s="174">
        <f>'Annual Budget'!K69</f>
        <v>0</v>
      </c>
      <c r="G69" s="16"/>
      <c r="H69" s="127">
        <f t="shared" si="0"/>
        <v>0</v>
      </c>
      <c r="I69" s="16"/>
      <c r="J69" s="144"/>
      <c r="K69" s="145"/>
      <c r="L69" s="145"/>
      <c r="M69" s="146"/>
      <c r="N69" s="21"/>
      <c r="O69" s="20"/>
      <c r="P69" s="20"/>
    </row>
    <row r="70" spans="1:16" s="19" customFormat="1" ht="18" customHeight="1" x14ac:dyDescent="0.2">
      <c r="A70" s="19" t="s">
        <v>36</v>
      </c>
      <c r="B70" s="53" t="str">
        <f>'Annual Budget'!B70</f>
        <v>Professional Fees</v>
      </c>
      <c r="C70" s="52"/>
      <c r="D70" s="46"/>
      <c r="E70" s="16"/>
      <c r="F70" s="174">
        <f>'Annual Budget'!K70</f>
        <v>0</v>
      </c>
      <c r="G70" s="16"/>
      <c r="H70" s="127">
        <f t="shared" si="0"/>
        <v>0</v>
      </c>
      <c r="I70" s="16"/>
      <c r="J70" s="144"/>
      <c r="K70" s="145"/>
      <c r="L70" s="145"/>
      <c r="M70" s="146"/>
      <c r="N70" s="21"/>
      <c r="O70" s="20"/>
      <c r="P70" s="20"/>
    </row>
    <row r="71" spans="1:16" s="19" customFormat="1" ht="18" customHeight="1" collapsed="1" x14ac:dyDescent="0.2">
      <c r="A71" s="19" t="s">
        <v>35</v>
      </c>
      <c r="B71" s="53" t="str">
        <f>'Annual Budget'!B71</f>
        <v>Sundry Fixed Costs</v>
      </c>
      <c r="C71" s="52"/>
      <c r="D71" s="46"/>
      <c r="E71" s="16"/>
      <c r="F71" s="174">
        <f>'Annual Budget'!K71</f>
        <v>0</v>
      </c>
      <c r="G71" s="16"/>
      <c r="H71" s="127">
        <f t="shared" si="0"/>
        <v>0</v>
      </c>
      <c r="I71" s="16"/>
      <c r="J71" s="144"/>
      <c r="K71" s="145"/>
      <c r="L71" s="145"/>
      <c r="M71" s="146"/>
      <c r="N71" s="21"/>
      <c r="O71" s="20"/>
      <c r="P71" s="20"/>
    </row>
    <row r="72" spans="1:16" s="19" customFormat="1" ht="18" customHeight="1" x14ac:dyDescent="0.2">
      <c r="A72" s="19" t="s">
        <v>34</v>
      </c>
      <c r="B72" s="53" t="str">
        <f>'Annual Budget'!B72</f>
        <v>Land Lease</v>
      </c>
      <c r="C72" s="52"/>
      <c r="D72" s="46"/>
      <c r="E72" s="16"/>
      <c r="F72" s="174">
        <f>'Annual Budget'!K72</f>
        <v>0</v>
      </c>
      <c r="G72" s="16"/>
      <c r="H72" s="127">
        <f t="shared" si="0"/>
        <v>0</v>
      </c>
      <c r="I72" s="16"/>
      <c r="J72" s="144"/>
      <c r="K72" s="145"/>
      <c r="L72" s="145"/>
      <c r="M72" s="146"/>
      <c r="N72" s="21"/>
      <c r="O72" s="20"/>
      <c r="P72" s="20"/>
    </row>
    <row r="73" spans="1:16" s="19" customFormat="1" ht="18" customHeight="1" x14ac:dyDescent="0.2">
      <c r="A73" s="19" t="s">
        <v>33</v>
      </c>
      <c r="B73" s="53" t="str">
        <f>'Annual Budget'!B73</f>
        <v>Quota Lease</v>
      </c>
      <c r="C73" s="76"/>
      <c r="D73" s="46"/>
      <c r="E73" s="16"/>
      <c r="F73" s="174">
        <f>'Annual Budget'!K73</f>
        <v>0</v>
      </c>
      <c r="G73" s="16"/>
      <c r="H73" s="127">
        <f t="shared" si="0"/>
        <v>0</v>
      </c>
      <c r="I73" s="16"/>
      <c r="J73" s="144"/>
      <c r="K73" s="145"/>
      <c r="L73" s="145"/>
      <c r="M73" s="146"/>
      <c r="N73" s="21"/>
      <c r="O73" s="20"/>
      <c r="P73" s="8"/>
    </row>
    <row r="74" spans="1:16" s="19" customFormat="1" ht="18" customHeight="1" x14ac:dyDescent="0.2">
      <c r="A74" s="55" t="s">
        <v>32</v>
      </c>
      <c r="B74" s="48" t="str">
        <f>'Annual Budget'!B74</f>
        <v>Other Farm Payment</v>
      </c>
      <c r="C74" s="76"/>
      <c r="D74" s="46"/>
      <c r="E74" s="16"/>
      <c r="F74" s="174">
        <f>'Annual Budget'!K74</f>
        <v>0</v>
      </c>
      <c r="G74" s="16"/>
      <c r="H74" s="127">
        <f t="shared" si="0"/>
        <v>0</v>
      </c>
      <c r="I74" s="16"/>
      <c r="J74" s="144"/>
      <c r="K74" s="145"/>
      <c r="L74" s="145"/>
      <c r="M74" s="146"/>
      <c r="N74" s="21"/>
      <c r="O74" s="20"/>
      <c r="P74" s="8"/>
    </row>
    <row r="75" spans="1:16" s="19" customFormat="1" ht="15" hidden="1" customHeight="1" x14ac:dyDescent="0.2">
      <c r="A75" s="19" t="s">
        <v>30</v>
      </c>
      <c r="B75" s="48" t="str">
        <f>'Annual Budget'!B75</f>
        <v>Other Farm Payment 2</v>
      </c>
      <c r="C75" s="76"/>
      <c r="D75" s="46"/>
      <c r="E75" s="16"/>
      <c r="F75" s="183">
        <f>'Annual Budget'!K75</f>
        <v>0</v>
      </c>
      <c r="G75" s="16"/>
      <c r="H75" s="127">
        <f t="shared" ref="H75:H103" si="1">SUM(J75:M75)-F75</f>
        <v>0</v>
      </c>
      <c r="I75" s="16"/>
      <c r="J75" s="188"/>
      <c r="K75" s="189"/>
      <c r="L75" s="189"/>
      <c r="M75" s="179"/>
      <c r="N75" s="21"/>
      <c r="O75" s="20"/>
      <c r="P75" s="8"/>
    </row>
    <row r="76" spans="1:16" s="19" customFormat="1" ht="18" customHeight="1" thickBot="1" x14ac:dyDescent="0.25">
      <c r="A76" s="19" t="s">
        <v>4</v>
      </c>
      <c r="B76" s="75" t="str">
        <f>'Annual Budget'!B76</f>
        <v>Total Farm Payments (B)</v>
      </c>
      <c r="C76" s="74"/>
      <c r="D76" s="73"/>
      <c r="E76" s="16"/>
      <c r="F76" s="184">
        <f>SUM(F33:F75)</f>
        <v>0</v>
      </c>
      <c r="G76" s="16"/>
      <c r="H76" s="127">
        <f t="shared" si="1"/>
        <v>0</v>
      </c>
      <c r="I76" s="16"/>
      <c r="J76" s="180">
        <f>SUM(J33:J75)</f>
        <v>0</v>
      </c>
      <c r="K76" s="181">
        <f>SUM(K55:K75)</f>
        <v>0</v>
      </c>
      <c r="L76" s="181">
        <f>SUM(L55:L75)</f>
        <v>0</v>
      </c>
      <c r="M76" s="182">
        <f>SUM(M55:M75)</f>
        <v>0</v>
      </c>
      <c r="N76" s="21"/>
      <c r="O76" s="20"/>
      <c r="P76" s="8"/>
    </row>
    <row r="77" spans="1:16" s="57" customFormat="1" ht="18" customHeight="1" thickTop="1" x14ac:dyDescent="0.2">
      <c r="A77" s="57" t="s">
        <v>29</v>
      </c>
      <c r="B77" s="122" t="str">
        <f>'Annual Budget'!B77</f>
        <v>STOCK PURCHASES / INVESTMENTS</v>
      </c>
      <c r="C77" s="121"/>
      <c r="D77" s="121"/>
      <c r="E77" s="121"/>
      <c r="F77" s="187"/>
      <c r="G77" s="16"/>
      <c r="H77" s="127"/>
      <c r="I77" s="16"/>
      <c r="J77" s="120"/>
      <c r="K77" s="120"/>
      <c r="L77" s="120"/>
      <c r="M77" s="131"/>
      <c r="N77" s="59"/>
      <c r="O77" s="69"/>
      <c r="P77" s="4"/>
    </row>
    <row r="78" spans="1:16" s="19" customFormat="1" ht="18" customHeight="1" x14ac:dyDescent="0.2">
      <c r="A78" s="55" t="s">
        <v>28</v>
      </c>
      <c r="B78" s="53" t="str">
        <f>'Annual Budget'!B78</f>
        <v>Livestock Purchase</v>
      </c>
      <c r="C78" s="52"/>
      <c r="D78" s="56"/>
      <c r="E78" s="16"/>
      <c r="F78" s="174">
        <f>'Annual Budget'!K78</f>
        <v>0</v>
      </c>
      <c r="G78" s="16"/>
      <c r="H78" s="127">
        <f t="shared" si="1"/>
        <v>0</v>
      </c>
      <c r="I78" s="16"/>
      <c r="J78" s="144"/>
      <c r="K78" s="145"/>
      <c r="L78" s="145"/>
      <c r="M78" s="146"/>
      <c r="N78" s="21"/>
      <c r="O78" s="20"/>
      <c r="P78" s="251"/>
    </row>
    <row r="79" spans="1:16" s="19" customFormat="1" ht="15" hidden="1" customHeight="1" x14ac:dyDescent="0.2">
      <c r="A79" s="19" t="s">
        <v>26</v>
      </c>
      <c r="B79" s="53" t="str">
        <f>'Annual Budget'!B79</f>
        <v>Purchase Bulls</v>
      </c>
      <c r="C79" s="52"/>
      <c r="D79" s="46"/>
      <c r="E79" s="16"/>
      <c r="F79" s="174">
        <f>'Annual Budget'!K79</f>
        <v>0</v>
      </c>
      <c r="G79" s="16"/>
      <c r="H79" s="127">
        <f t="shared" si="1"/>
        <v>0</v>
      </c>
      <c r="I79" s="16"/>
      <c r="J79" s="144"/>
      <c r="K79" s="145"/>
      <c r="L79" s="145"/>
      <c r="M79" s="146"/>
      <c r="N79" s="21"/>
      <c r="O79" s="251"/>
      <c r="P79" s="246"/>
    </row>
    <row r="80" spans="1:16" s="19" customFormat="1" ht="15" hidden="1" customHeight="1" x14ac:dyDescent="0.2">
      <c r="A80" s="19" t="s">
        <v>25</v>
      </c>
      <c r="B80" s="53" t="str">
        <f>'Annual Budget'!B80</f>
        <v>Purchase Repl.'s</v>
      </c>
      <c r="C80" s="52"/>
      <c r="D80" s="46"/>
      <c r="E80" s="16"/>
      <c r="F80" s="174">
        <f>'Annual Budget'!K80</f>
        <v>0</v>
      </c>
      <c r="G80" s="16"/>
      <c r="H80" s="127">
        <f t="shared" si="1"/>
        <v>0</v>
      </c>
      <c r="I80" s="16"/>
      <c r="J80" s="144"/>
      <c r="K80" s="145"/>
      <c r="L80" s="145"/>
      <c r="M80" s="146"/>
      <c r="N80" s="21"/>
      <c r="O80" s="246"/>
      <c r="P80" s="246"/>
    </row>
    <row r="81" spans="1:16" s="19" customFormat="1" ht="15" hidden="1" customHeight="1" x14ac:dyDescent="0.2">
      <c r="A81" s="19" t="s">
        <v>24</v>
      </c>
      <c r="B81" s="53" t="str">
        <f>'Annual Budget'!B81</f>
        <v>Purchase Cattle</v>
      </c>
      <c r="C81" s="52"/>
      <c r="D81" s="46"/>
      <c r="E81" s="16"/>
      <c r="F81" s="174">
        <f>'Annual Budget'!K81</f>
        <v>0</v>
      </c>
      <c r="G81" s="16"/>
      <c r="H81" s="127">
        <f t="shared" si="1"/>
        <v>0</v>
      </c>
      <c r="I81" s="16"/>
      <c r="J81" s="144"/>
      <c r="K81" s="145"/>
      <c r="L81" s="145"/>
      <c r="M81" s="146"/>
      <c r="N81" s="21"/>
      <c r="O81" s="246"/>
      <c r="P81" s="246"/>
    </row>
    <row r="82" spans="1:16" s="19" customFormat="1" ht="15" hidden="1" customHeight="1" x14ac:dyDescent="0.2">
      <c r="A82" s="19" t="s">
        <v>23</v>
      </c>
      <c r="B82" s="53" t="str">
        <f>'Annual Budget'!B82</f>
        <v>Purchase Sheep</v>
      </c>
      <c r="C82" s="52"/>
      <c r="D82" s="46"/>
      <c r="E82" s="16"/>
      <c r="F82" s="174">
        <f>'Annual Budget'!K82</f>
        <v>0</v>
      </c>
      <c r="G82" s="16"/>
      <c r="H82" s="127">
        <f t="shared" si="1"/>
        <v>0</v>
      </c>
      <c r="I82" s="16"/>
      <c r="J82" s="144"/>
      <c r="K82" s="145"/>
      <c r="L82" s="145"/>
      <c r="M82" s="146"/>
      <c r="N82" s="21"/>
      <c r="O82" s="20"/>
      <c r="P82" s="20"/>
    </row>
    <row r="83" spans="1:16" s="19" customFormat="1" ht="15" hidden="1" customHeight="1" x14ac:dyDescent="0.2">
      <c r="A83" s="19" t="s">
        <v>22</v>
      </c>
      <c r="B83" s="53" t="str">
        <f>'Annual Budget'!B83</f>
        <v>New Buildings (Net Cost)</v>
      </c>
      <c r="C83" s="52"/>
      <c r="D83" s="46"/>
      <c r="E83" s="16"/>
      <c r="F83" s="174">
        <f>'Annual Budget'!K83</f>
        <v>0</v>
      </c>
      <c r="G83" s="16"/>
      <c r="H83" s="127">
        <f t="shared" si="1"/>
        <v>0</v>
      </c>
      <c r="I83" s="16"/>
      <c r="J83" s="144"/>
      <c r="K83" s="145"/>
      <c r="L83" s="145"/>
      <c r="M83" s="146"/>
      <c r="N83" s="21"/>
      <c r="O83" s="68"/>
      <c r="P83" s="67"/>
    </row>
    <row r="84" spans="1:16" s="19" customFormat="1" ht="15" hidden="1" customHeight="1" x14ac:dyDescent="0.2">
      <c r="A84" s="19" t="s">
        <v>21</v>
      </c>
      <c r="B84" s="53" t="str">
        <f>'Annual Budget'!B84</f>
        <v>New Machinery (Net Cost)</v>
      </c>
      <c r="C84" s="52"/>
      <c r="D84" s="46"/>
      <c r="E84" s="16"/>
      <c r="F84" s="174">
        <f>'Annual Budget'!K84</f>
        <v>0</v>
      </c>
      <c r="G84" s="16"/>
      <c r="H84" s="127">
        <f t="shared" si="1"/>
        <v>0</v>
      </c>
      <c r="I84" s="16"/>
      <c r="J84" s="144"/>
      <c r="K84" s="145"/>
      <c r="L84" s="145"/>
      <c r="M84" s="146"/>
      <c r="N84" s="21"/>
      <c r="O84" s="252"/>
      <c r="P84" s="252"/>
    </row>
    <row r="85" spans="1:16" s="19" customFormat="1" ht="15" hidden="1" customHeight="1" x14ac:dyDescent="0.2">
      <c r="A85" s="19" t="s">
        <v>20</v>
      </c>
      <c r="B85" s="53" t="str">
        <f>'Annual Budget'!B85</f>
        <v>Purchase Land</v>
      </c>
      <c r="C85" s="52"/>
      <c r="D85" s="46"/>
      <c r="E85" s="16"/>
      <c r="F85" s="174">
        <f>'Annual Budget'!K85</f>
        <v>0</v>
      </c>
      <c r="G85" s="16"/>
      <c r="H85" s="127">
        <f t="shared" si="1"/>
        <v>0</v>
      </c>
      <c r="I85" s="16"/>
      <c r="J85" s="144"/>
      <c r="K85" s="145"/>
      <c r="L85" s="145"/>
      <c r="M85" s="146"/>
      <c r="N85" s="21"/>
      <c r="O85" s="253"/>
      <c r="P85" s="253"/>
    </row>
    <row r="86" spans="1:16" s="19" customFormat="1" ht="15" hidden="1" customHeight="1" x14ac:dyDescent="0.2">
      <c r="A86" s="19" t="s">
        <v>19</v>
      </c>
      <c r="B86" s="53" t="str">
        <f>'Annual Budget'!B86</f>
        <v>Purchase Quota</v>
      </c>
      <c r="C86" s="52"/>
      <c r="D86" s="46"/>
      <c r="E86" s="16"/>
      <c r="F86" s="174">
        <f>'Annual Budget'!K86</f>
        <v>0</v>
      </c>
      <c r="G86" s="16"/>
      <c r="H86" s="127">
        <f t="shared" si="1"/>
        <v>0</v>
      </c>
      <c r="I86" s="16"/>
      <c r="J86" s="144"/>
      <c r="K86" s="145"/>
      <c r="L86" s="145"/>
      <c r="M86" s="146"/>
      <c r="N86" s="21"/>
      <c r="O86" s="253"/>
      <c r="P86" s="253"/>
    </row>
    <row r="87" spans="1:16" s="19" customFormat="1" ht="18" customHeight="1" x14ac:dyDescent="0.2">
      <c r="A87" s="19" t="s">
        <v>18</v>
      </c>
      <c r="B87" s="48" t="str">
        <f>'Annual Budget'!B87</f>
        <v>Other Investment</v>
      </c>
      <c r="C87" s="52"/>
      <c r="D87" s="64"/>
      <c r="E87" s="16"/>
      <c r="F87" s="183">
        <f>'Annual Budget'!K87</f>
        <v>0</v>
      </c>
      <c r="G87" s="16"/>
      <c r="H87" s="127">
        <f t="shared" si="1"/>
        <v>0</v>
      </c>
      <c r="I87" s="16"/>
      <c r="J87" s="190"/>
      <c r="K87" s="191"/>
      <c r="L87" s="191"/>
      <c r="M87" s="192"/>
      <c r="N87" s="21"/>
      <c r="O87" s="66"/>
      <c r="P87" s="66"/>
    </row>
    <row r="88" spans="1:16" s="19" customFormat="1" ht="18" customHeight="1" thickBot="1" x14ac:dyDescent="0.25">
      <c r="A88" s="19" t="s">
        <v>4</v>
      </c>
      <c r="B88" s="193" t="str">
        <f>'Annual Budget'!B88</f>
        <v>Total Stock Purchases/ Investments (C)</v>
      </c>
      <c r="C88" s="41"/>
      <c r="D88" s="40"/>
      <c r="E88" s="16"/>
      <c r="F88" s="184">
        <f>SUM(F78:F87)</f>
        <v>0</v>
      </c>
      <c r="G88" s="16"/>
      <c r="H88" s="127">
        <f t="shared" si="1"/>
        <v>0</v>
      </c>
      <c r="I88" s="16"/>
      <c r="J88" s="180">
        <f>SUM(J78:J87)</f>
        <v>0</v>
      </c>
      <c r="K88" s="181">
        <f>SUM(K78:K87)</f>
        <v>0</v>
      </c>
      <c r="L88" s="181">
        <f>SUM(L78:L87)</f>
        <v>0</v>
      </c>
      <c r="M88" s="182">
        <f>SUM(M78:M87)</f>
        <v>0</v>
      </c>
      <c r="N88" s="21"/>
      <c r="O88" s="58"/>
      <c r="P88" s="4"/>
    </row>
    <row r="89" spans="1:16" s="57" customFormat="1" ht="18" customHeight="1" thickTop="1" x14ac:dyDescent="0.2">
      <c r="A89" s="57" t="s">
        <v>17</v>
      </c>
      <c r="B89" s="122" t="str">
        <f>'Annual Budget'!B89</f>
        <v>BANK /LOAN REPAYMENTS</v>
      </c>
      <c r="C89" s="121"/>
      <c r="D89" s="121"/>
      <c r="E89" s="121"/>
      <c r="F89" s="187"/>
      <c r="G89" s="16"/>
      <c r="H89" s="127"/>
      <c r="I89" s="16"/>
      <c r="J89" s="120"/>
      <c r="K89" s="120"/>
      <c r="L89" s="120"/>
      <c r="M89" s="131"/>
      <c r="N89" s="59"/>
      <c r="O89" s="58"/>
      <c r="P89" s="4"/>
    </row>
    <row r="90" spans="1:16" s="19" customFormat="1" ht="18" customHeight="1" x14ac:dyDescent="0.2">
      <c r="A90" s="19" t="s">
        <v>16</v>
      </c>
      <c r="B90" s="53" t="str">
        <f>'Annual Budget'!B90</f>
        <v>Bank Chg. /OD /Merch Int.</v>
      </c>
      <c r="C90" s="52"/>
      <c r="D90" s="56"/>
      <c r="E90" s="63"/>
      <c r="F90" s="174">
        <f>'Annual Budget'!K90</f>
        <v>0</v>
      </c>
      <c r="G90" s="63"/>
      <c r="H90" s="127">
        <f t="shared" si="1"/>
        <v>0</v>
      </c>
      <c r="I90" s="63"/>
      <c r="J90" s="144"/>
      <c r="K90" s="145"/>
      <c r="L90" s="145"/>
      <c r="M90" s="146"/>
      <c r="N90" s="21"/>
      <c r="O90" s="29"/>
      <c r="P90" s="8"/>
    </row>
    <row r="91" spans="1:16" s="19" customFormat="1" ht="18" customHeight="1" x14ac:dyDescent="0.2">
      <c r="A91" s="19" t="s">
        <v>15</v>
      </c>
      <c r="B91" s="53" t="str">
        <f>'Annual Budget'!B91</f>
        <v>Existing Loan Repayments</v>
      </c>
      <c r="C91" s="52"/>
      <c r="D91" s="46"/>
      <c r="E91" s="63"/>
      <c r="F91" s="174">
        <f>'Annual Budget'!K91</f>
        <v>0</v>
      </c>
      <c r="G91" s="63"/>
      <c r="H91" s="127">
        <f t="shared" si="1"/>
        <v>0</v>
      </c>
      <c r="I91" s="63"/>
      <c r="J91" s="144"/>
      <c r="K91" s="145"/>
      <c r="L91" s="145"/>
      <c r="M91" s="146"/>
      <c r="N91" s="21"/>
      <c r="O91" s="29"/>
      <c r="P91" s="8"/>
    </row>
    <row r="92" spans="1:16" s="19" customFormat="1" ht="18" customHeight="1" x14ac:dyDescent="0.2">
      <c r="A92" s="19" t="s">
        <v>14</v>
      </c>
      <c r="B92" s="53" t="str">
        <f>'Annual Budget'!B92</f>
        <v>New Loan Repayments</v>
      </c>
      <c r="C92" s="52"/>
      <c r="D92" s="64"/>
      <c r="E92" s="63"/>
      <c r="F92" s="183">
        <f>'Annual Budget'!K92</f>
        <v>0</v>
      </c>
      <c r="G92" s="63"/>
      <c r="H92" s="127">
        <f t="shared" si="1"/>
        <v>0</v>
      </c>
      <c r="I92" s="63"/>
      <c r="J92" s="190"/>
      <c r="K92" s="191"/>
      <c r="L92" s="191"/>
      <c r="M92" s="192"/>
      <c r="N92" s="21"/>
      <c r="O92" s="29"/>
      <c r="P92" s="8"/>
    </row>
    <row r="93" spans="1:16" s="19" customFormat="1" ht="18" customHeight="1" thickBot="1" x14ac:dyDescent="0.25">
      <c r="A93" s="19" t="s">
        <v>4</v>
      </c>
      <c r="B93" s="193" t="str">
        <f>'Annual Budget'!B93</f>
        <v>Total Bank/ Loan Repayments (D)</v>
      </c>
      <c r="C93" s="41"/>
      <c r="D93" s="40"/>
      <c r="E93" s="16"/>
      <c r="F93" s="184">
        <f>SUM(F90:F92)</f>
        <v>0</v>
      </c>
      <c r="G93" s="16"/>
      <c r="H93" s="127">
        <f t="shared" si="1"/>
        <v>0</v>
      </c>
      <c r="I93" s="16"/>
      <c r="J93" s="180">
        <f>SUM(J90:J92)</f>
        <v>0</v>
      </c>
      <c r="K93" s="181">
        <f>SUM(K90:K92)</f>
        <v>0</v>
      </c>
      <c r="L93" s="181">
        <f>SUM(L90:L92)</f>
        <v>0</v>
      </c>
      <c r="M93" s="182">
        <f>SUM(M90:M92)</f>
        <v>0</v>
      </c>
      <c r="N93" s="21"/>
      <c r="O93" s="37"/>
      <c r="P93" s="37"/>
    </row>
    <row r="94" spans="1:16" s="57" customFormat="1" ht="18" customHeight="1" thickTop="1" x14ac:dyDescent="0.2">
      <c r="A94" s="57" t="s">
        <v>13</v>
      </c>
      <c r="B94" s="62" t="str">
        <f>'Annual Budget'!B94</f>
        <v>PERSONAL/ NON-FARM</v>
      </c>
      <c r="C94" s="61"/>
      <c r="D94" s="61"/>
      <c r="E94" s="60"/>
      <c r="F94" s="175"/>
      <c r="G94" s="60"/>
      <c r="H94" s="127"/>
      <c r="I94" s="60"/>
      <c r="J94" s="120"/>
      <c r="K94" s="120"/>
      <c r="L94" s="120"/>
      <c r="M94" s="131"/>
      <c r="N94" s="59"/>
      <c r="O94" s="58"/>
      <c r="P94" s="4"/>
    </row>
    <row r="95" spans="1:16" s="19" customFormat="1" ht="18" customHeight="1" x14ac:dyDescent="0.2">
      <c r="A95" s="19" t="s">
        <v>12</v>
      </c>
      <c r="B95" s="53" t="str">
        <f>'Annual Budget'!B95</f>
        <v>Drawings (Living Expenses)</v>
      </c>
      <c r="C95" s="52"/>
      <c r="D95" s="56"/>
      <c r="E95" s="16"/>
      <c r="F95" s="174">
        <f>'Annual Budget'!K95</f>
        <v>0</v>
      </c>
      <c r="G95" s="16"/>
      <c r="H95" s="127">
        <f t="shared" si="1"/>
        <v>0</v>
      </c>
      <c r="I95" s="16"/>
      <c r="J95" s="144"/>
      <c r="K95" s="145"/>
      <c r="L95" s="145"/>
      <c r="M95" s="146"/>
      <c r="N95" s="21"/>
      <c r="O95" s="20"/>
      <c r="P95" s="8"/>
    </row>
    <row r="96" spans="1:16" s="19" customFormat="1" ht="18" customHeight="1" x14ac:dyDescent="0.2">
      <c r="A96" s="55" t="s">
        <v>10</v>
      </c>
      <c r="B96" s="53" t="str">
        <f>'Annual Budget'!B96</f>
        <v>Health Insurance</v>
      </c>
      <c r="C96" s="52"/>
      <c r="D96" s="46"/>
      <c r="E96" s="16"/>
      <c r="F96" s="174">
        <f>'Annual Budget'!K96</f>
        <v>0</v>
      </c>
      <c r="G96" s="16"/>
      <c r="H96" s="127">
        <f t="shared" si="1"/>
        <v>0</v>
      </c>
      <c r="I96" s="16"/>
      <c r="J96" s="144"/>
      <c r="K96" s="145"/>
      <c r="L96" s="145"/>
      <c r="M96" s="146"/>
      <c r="N96" s="21"/>
      <c r="O96" s="20"/>
      <c r="P96" s="8"/>
    </row>
    <row r="97" spans="1:16" s="19" customFormat="1" ht="18" customHeight="1" x14ac:dyDescent="0.2">
      <c r="A97" s="19" t="s">
        <v>8</v>
      </c>
      <c r="B97" s="54" t="str">
        <f>'Annual Budget'!B97</f>
        <v>Pension, Savings, Life Assur.</v>
      </c>
      <c r="C97" s="52"/>
      <c r="D97" s="46"/>
      <c r="E97" s="16"/>
      <c r="F97" s="174">
        <f>'Annual Budget'!K97</f>
        <v>0</v>
      </c>
      <c r="G97" s="16"/>
      <c r="H97" s="127">
        <f t="shared" si="1"/>
        <v>0</v>
      </c>
      <c r="I97" s="16"/>
      <c r="J97" s="144"/>
      <c r="K97" s="145"/>
      <c r="L97" s="145"/>
      <c r="M97" s="146"/>
      <c r="N97" s="21"/>
      <c r="O97" s="20"/>
      <c r="P97" s="8"/>
    </row>
    <row r="98" spans="1:16" s="19" customFormat="1" ht="18" customHeight="1" x14ac:dyDescent="0.2">
      <c r="A98" s="19" t="s">
        <v>7</v>
      </c>
      <c r="B98" s="53" t="str">
        <f>'Annual Budget'!B98</f>
        <v>Taxation</v>
      </c>
      <c r="C98" s="52"/>
      <c r="D98" s="46"/>
      <c r="E98" s="16"/>
      <c r="F98" s="174">
        <f>'Annual Budget'!K98</f>
        <v>0</v>
      </c>
      <c r="G98" s="16"/>
      <c r="H98" s="127">
        <f t="shared" si="1"/>
        <v>0</v>
      </c>
      <c r="I98" s="16"/>
      <c r="J98" s="144"/>
      <c r="K98" s="145"/>
      <c r="L98" s="145"/>
      <c r="M98" s="146"/>
      <c r="N98" s="21"/>
      <c r="O98" s="20"/>
      <c r="P98" s="8"/>
    </row>
    <row r="99" spans="1:16" s="19" customFormat="1" ht="18" customHeight="1" x14ac:dyDescent="0.2">
      <c r="A99" s="19" t="s">
        <v>6</v>
      </c>
      <c r="B99" s="48" t="str">
        <f>'Annual Budget'!B99</f>
        <v>Other Non-Farm Payment</v>
      </c>
      <c r="C99" s="47"/>
      <c r="D99" s="46"/>
      <c r="E99" s="16"/>
      <c r="F99" s="174">
        <f>'Annual Budget'!K99</f>
        <v>0</v>
      </c>
      <c r="G99" s="16"/>
      <c r="H99" s="127">
        <f t="shared" si="1"/>
        <v>0</v>
      </c>
      <c r="I99" s="16"/>
      <c r="J99" s="144"/>
      <c r="K99" s="145"/>
      <c r="L99" s="145"/>
      <c r="M99" s="146"/>
      <c r="N99" s="21"/>
      <c r="O99" s="20"/>
      <c r="P99" s="8"/>
    </row>
    <row r="100" spans="1:16" s="19" customFormat="1" ht="15" hidden="1" customHeight="1" x14ac:dyDescent="0.2">
      <c r="A100" s="19" t="s">
        <v>5</v>
      </c>
      <c r="B100" s="48" t="str">
        <f>'Annual Budget'!B100</f>
        <v>Other Non-Farm Payment 2</v>
      </c>
      <c r="C100" s="47"/>
      <c r="D100" s="46"/>
      <c r="E100" s="16"/>
      <c r="F100" s="183">
        <f>'Annual Budget'!K100</f>
        <v>0</v>
      </c>
      <c r="G100" s="16"/>
      <c r="H100" s="127">
        <f t="shared" si="1"/>
        <v>0</v>
      </c>
      <c r="I100" s="16"/>
      <c r="J100" s="188"/>
      <c r="K100" s="189"/>
      <c r="L100" s="189"/>
      <c r="M100" s="179"/>
      <c r="N100" s="21"/>
      <c r="O100" s="20"/>
      <c r="P100" s="8"/>
    </row>
    <row r="101" spans="1:16" s="19" customFormat="1" ht="18" customHeight="1" thickBot="1" x14ac:dyDescent="0.25">
      <c r="A101" s="19" t="s">
        <v>4</v>
      </c>
      <c r="B101" s="42" t="str">
        <f>'Annual Budget'!B101</f>
        <v>Total Personal/ Non-Farm (E)</v>
      </c>
      <c r="C101" s="41"/>
      <c r="D101" s="40"/>
      <c r="E101" s="16"/>
      <c r="F101" s="184">
        <f>SUM(F95:F100)</f>
        <v>0</v>
      </c>
      <c r="G101" s="16"/>
      <c r="H101" s="127">
        <f t="shared" si="1"/>
        <v>0</v>
      </c>
      <c r="I101" s="16"/>
      <c r="J101" s="194">
        <f>SUM(J95:J100)</f>
        <v>0</v>
      </c>
      <c r="K101" s="194">
        <f>SUM(K95:K100)</f>
        <v>0</v>
      </c>
      <c r="L101" s="194">
        <f>SUM(L95:L100)</f>
        <v>0</v>
      </c>
      <c r="M101" s="194">
        <f>SUM(M95:M100)</f>
        <v>0</v>
      </c>
      <c r="N101" s="21"/>
      <c r="O101" s="37"/>
      <c r="P101" s="37"/>
    </row>
    <row r="102" spans="1:16" s="28" customFormat="1" ht="18" customHeight="1" thickTop="1" thickBot="1" x14ac:dyDescent="0.25">
      <c r="A102" s="28" t="s">
        <v>3</v>
      </c>
      <c r="B102" s="195" t="s">
        <v>3</v>
      </c>
      <c r="C102" s="35"/>
      <c r="D102" s="34"/>
      <c r="E102" s="16"/>
      <c r="F102" s="212">
        <f>F76+F88+F93+F101</f>
        <v>0</v>
      </c>
      <c r="G102" s="16"/>
      <c r="H102" s="213">
        <f t="shared" si="1"/>
        <v>0</v>
      </c>
      <c r="I102" s="16"/>
      <c r="J102" s="214">
        <f>J76+J88+J101</f>
        <v>0</v>
      </c>
      <c r="K102" s="214">
        <f>K76+K88+K101</f>
        <v>0</v>
      </c>
      <c r="L102" s="214">
        <f>L76+L88+L101</f>
        <v>0</v>
      </c>
      <c r="M102" s="214">
        <f>M76+M88+M101</f>
        <v>0</v>
      </c>
      <c r="N102" s="30"/>
      <c r="O102" s="29"/>
      <c r="P102" s="8"/>
    </row>
    <row r="103" spans="1:16" s="19" customFormat="1" ht="18" customHeight="1" thickBot="1" x14ac:dyDescent="0.25">
      <c r="A103" s="19" t="s">
        <v>2</v>
      </c>
      <c r="B103" s="203" t="s">
        <v>2</v>
      </c>
      <c r="C103" s="204"/>
      <c r="D103" s="205"/>
      <c r="E103" s="221"/>
      <c r="F103" s="222">
        <f>F31-F102</f>
        <v>0</v>
      </c>
      <c r="G103" s="221"/>
      <c r="H103" s="223">
        <f t="shared" si="1"/>
        <v>0</v>
      </c>
      <c r="I103" s="221"/>
      <c r="J103" s="224">
        <f>J31-J102</f>
        <v>0</v>
      </c>
      <c r="K103" s="224">
        <f>K31-K102</f>
        <v>0</v>
      </c>
      <c r="L103" s="224">
        <f>L31-L102</f>
        <v>0</v>
      </c>
      <c r="M103" s="225">
        <f>M31-M102</f>
        <v>0</v>
      </c>
      <c r="N103" s="21"/>
      <c r="O103" s="20"/>
      <c r="P103" s="8"/>
    </row>
    <row r="104" spans="1:16" s="19" customFormat="1" ht="11.25" customHeight="1" x14ac:dyDescent="0.2">
      <c r="B104" s="215"/>
      <c r="C104" s="199"/>
      <c r="D104" s="25"/>
      <c r="E104" s="16"/>
      <c r="F104" s="216"/>
      <c r="G104" s="16"/>
      <c r="H104" s="217"/>
      <c r="I104" s="16"/>
      <c r="J104" s="218"/>
      <c r="K104" s="219"/>
      <c r="L104" s="219"/>
      <c r="M104" s="220"/>
      <c r="N104" s="21"/>
      <c r="O104" s="20"/>
      <c r="P104" s="8"/>
    </row>
    <row r="105" spans="1:16" s="7" customFormat="1" ht="18" customHeight="1" x14ac:dyDescent="0.2">
      <c r="A105" s="7" t="s">
        <v>0</v>
      </c>
      <c r="B105" s="139" t="s">
        <v>0</v>
      </c>
      <c r="C105" s="17"/>
      <c r="D105" s="11"/>
      <c r="E105" s="16"/>
      <c r="F105" s="176">
        <f>'Annual Budget'!F105:G105+'Annual Budget'!H105+'Quarterly Budget'!F103</f>
        <v>0</v>
      </c>
      <c r="G105" s="16"/>
      <c r="H105" s="127"/>
      <c r="I105" s="16"/>
      <c r="J105" s="132">
        <f>'Annual Budget'!H105+'Quarterly Budget'!J103</f>
        <v>0</v>
      </c>
      <c r="K105" s="132">
        <f>J105+K103</f>
        <v>0</v>
      </c>
      <c r="L105" s="132">
        <f>K105+L103</f>
        <v>0</v>
      </c>
      <c r="M105" s="132">
        <f>L105+M103</f>
        <v>0</v>
      </c>
      <c r="N105" s="12"/>
      <c r="O105" s="8"/>
      <c r="P105" s="8"/>
    </row>
    <row r="106" spans="1:16" s="7" customFormat="1" ht="15" customHeight="1" x14ac:dyDescent="0.2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8"/>
      <c r="P106" s="8"/>
    </row>
    <row r="107" spans="1:16" x14ac:dyDescent="0.2">
      <c r="B107" s="5"/>
      <c r="C107" s="6"/>
      <c r="D107" s="6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4"/>
      <c r="P107" s="4"/>
    </row>
    <row r="108" spans="1:16" x14ac:dyDescent="0.2">
      <c r="B108" s="5"/>
      <c r="C108" s="6"/>
      <c r="D108" s="6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4"/>
      <c r="P108" s="4"/>
    </row>
  </sheetData>
  <sheetProtection sheet="1" objects="1" scenarios="1"/>
  <mergeCells count="16">
    <mergeCell ref="G1:M1"/>
    <mergeCell ref="F6:F7"/>
    <mergeCell ref="H6:H7"/>
    <mergeCell ref="J6:J7"/>
    <mergeCell ref="K6:K7"/>
    <mergeCell ref="L6:L7"/>
    <mergeCell ref="M6:M7"/>
    <mergeCell ref="F3:J3"/>
    <mergeCell ref="O84:O86"/>
    <mergeCell ref="P84:P86"/>
    <mergeCell ref="O5:O7"/>
    <mergeCell ref="P5:P7"/>
    <mergeCell ref="O25:O26"/>
    <mergeCell ref="P25:P26"/>
    <mergeCell ref="P78:P81"/>
    <mergeCell ref="O79:O81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0"/>
  <sheetViews>
    <sheetView showZeros="0" view="pageBreakPreview" topLeftCell="B1" zoomScale="80" zoomScaleNormal="130" zoomScaleSheetLayoutView="80" workbookViewId="0">
      <pane ySplit="8" topLeftCell="A9" activePane="bottomLeft" state="frozen"/>
      <selection activeCell="B1" sqref="B1"/>
      <selection pane="bottomLeft" activeCell="I5" sqref="I5:K5"/>
    </sheetView>
  </sheetViews>
  <sheetFormatPr defaultRowHeight="12.75" x14ac:dyDescent="0.2"/>
  <cols>
    <col min="1" max="1" width="35.140625" style="1" hidden="1" customWidth="1"/>
    <col min="2" max="2" width="37.28515625" style="1" customWidth="1"/>
    <col min="3" max="3" width="9" style="3" hidden="1" customWidth="1"/>
    <col min="4" max="4" width="8.7109375" style="3" hidden="1" customWidth="1"/>
    <col min="5" max="5" width="0.7109375" style="1" customWidth="1"/>
    <col min="6" max="7" width="12" style="1" customWidth="1"/>
    <col min="8" max="8" width="20.7109375" style="1" customWidth="1"/>
    <col min="9" max="10" width="12" style="1" customWidth="1"/>
    <col min="11" max="15" width="20.7109375" style="1" customWidth="1"/>
    <col min="16" max="18" width="22.42578125" style="1" customWidth="1"/>
    <col min="19" max="19" width="2.5703125" style="1" customWidth="1"/>
    <col min="20" max="21" width="10.42578125" style="2" customWidth="1"/>
    <col min="22" max="16384" width="9.140625" style="1"/>
  </cols>
  <sheetData>
    <row r="1" spans="1:21" ht="36.75" customHeight="1" x14ac:dyDescent="0.2">
      <c r="B1" s="138"/>
      <c r="C1" s="115"/>
      <c r="D1" s="115"/>
      <c r="E1" s="272" t="s">
        <v>138</v>
      </c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104"/>
      <c r="T1" s="4"/>
      <c r="U1" s="4"/>
    </row>
    <row r="2" spans="1:21" ht="5.25" customHeight="1" x14ac:dyDescent="0.2">
      <c r="B2" s="110"/>
      <c r="C2" s="113"/>
      <c r="D2" s="114"/>
      <c r="E2" s="11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04"/>
      <c r="T2" s="4"/>
      <c r="U2" s="4"/>
    </row>
    <row r="3" spans="1:21" ht="19.5" thickBot="1" x14ac:dyDescent="0.3">
      <c r="A3" s="1" t="s">
        <v>113</v>
      </c>
      <c r="B3" s="135" t="s">
        <v>112</v>
      </c>
      <c r="C3" s="111"/>
      <c r="D3" s="111"/>
      <c r="E3" s="110"/>
      <c r="F3" s="263"/>
      <c r="G3" s="263"/>
      <c r="H3" s="263"/>
      <c r="I3" s="263"/>
      <c r="J3" s="108"/>
      <c r="K3" s="108"/>
      <c r="L3" s="108"/>
      <c r="M3" s="108"/>
      <c r="N3" s="108" t="s">
        <v>111</v>
      </c>
      <c r="O3" s="185">
        <f>'Annual Budget'!O3:P3</f>
        <v>0</v>
      </c>
      <c r="P3" s="108"/>
      <c r="Q3" s="255"/>
      <c r="R3" s="255"/>
      <c r="S3" s="104"/>
      <c r="T3" s="4"/>
      <c r="U3" s="4"/>
    </row>
    <row r="4" spans="1:21" ht="3.75" customHeight="1" x14ac:dyDescent="0.25">
      <c r="B4" s="108"/>
      <c r="C4" s="110"/>
      <c r="D4" s="110"/>
      <c r="E4" s="110"/>
      <c r="F4" s="109"/>
      <c r="G4" s="109"/>
      <c r="H4" s="109"/>
      <c r="I4" s="109"/>
      <c r="J4" s="108"/>
      <c r="K4" s="108"/>
      <c r="L4" s="108"/>
      <c r="M4" s="108"/>
      <c r="N4" s="108"/>
      <c r="O4" s="108"/>
      <c r="P4" s="107"/>
      <c r="Q4" s="107"/>
      <c r="R4" s="107"/>
      <c r="S4" s="104"/>
      <c r="T4" s="4"/>
      <c r="U4" s="4"/>
    </row>
    <row r="5" spans="1:21" ht="23.25" customHeight="1" x14ac:dyDescent="0.25">
      <c r="A5" s="1" t="s">
        <v>110</v>
      </c>
      <c r="B5" s="106"/>
      <c r="C5" s="106"/>
      <c r="D5" s="106"/>
      <c r="E5" s="105"/>
      <c r="F5" s="233" t="s">
        <v>144</v>
      </c>
      <c r="G5" s="165"/>
      <c r="H5" s="240"/>
      <c r="I5" s="244" t="s">
        <v>145</v>
      </c>
      <c r="J5" s="165"/>
      <c r="K5" s="240"/>
      <c r="L5" s="165" t="s">
        <v>134</v>
      </c>
      <c r="M5" s="165" t="s">
        <v>135</v>
      </c>
      <c r="N5" s="165" t="s">
        <v>136</v>
      </c>
      <c r="O5" s="165" t="s">
        <v>137</v>
      </c>
      <c r="P5" s="255" t="s">
        <v>109</v>
      </c>
      <c r="Q5" s="255"/>
      <c r="R5" s="255"/>
      <c r="S5" s="104"/>
      <c r="T5" s="245"/>
      <c r="U5" s="245"/>
    </row>
    <row r="6" spans="1:21" s="81" customFormat="1" ht="8.25" customHeight="1" x14ac:dyDescent="0.2">
      <c r="A6" s="81" t="s">
        <v>108</v>
      </c>
      <c r="B6" s="136"/>
      <c r="C6" s="103"/>
      <c r="D6" s="102"/>
      <c r="E6" s="78"/>
      <c r="F6" s="247" t="s">
        <v>107</v>
      </c>
      <c r="G6" s="247" t="s">
        <v>122</v>
      </c>
      <c r="H6" s="249" t="s">
        <v>105</v>
      </c>
      <c r="I6" s="247" t="s">
        <v>107</v>
      </c>
      <c r="J6" s="247" t="s">
        <v>106</v>
      </c>
      <c r="K6" s="249" t="s">
        <v>105</v>
      </c>
      <c r="L6" s="268"/>
      <c r="M6" s="268"/>
      <c r="N6" s="268"/>
      <c r="O6" s="268"/>
      <c r="P6" s="186"/>
      <c r="Q6" s="186"/>
      <c r="R6" s="186"/>
      <c r="S6" s="82"/>
      <c r="T6" s="246"/>
      <c r="U6" s="246"/>
    </row>
    <row r="7" spans="1:21" s="91" customFormat="1" ht="12" customHeight="1" x14ac:dyDescent="0.2">
      <c r="B7" s="137" t="s">
        <v>133</v>
      </c>
      <c r="C7" s="101"/>
      <c r="D7" s="100"/>
      <c r="E7" s="99"/>
      <c r="F7" s="248"/>
      <c r="G7" s="248"/>
      <c r="H7" s="250"/>
      <c r="I7" s="248"/>
      <c r="J7" s="248"/>
      <c r="K7" s="250"/>
      <c r="L7" s="269"/>
      <c r="M7" s="269"/>
      <c r="N7" s="269"/>
      <c r="O7" s="269"/>
      <c r="P7" s="98"/>
      <c r="Q7" s="98"/>
      <c r="R7" s="98"/>
      <c r="S7" s="92"/>
      <c r="T7" s="246"/>
      <c r="U7" s="246"/>
    </row>
    <row r="8" spans="1:21" s="91" customFormat="1" ht="4.5" customHeight="1" x14ac:dyDescent="0.2">
      <c r="B8" s="97"/>
      <c r="C8" s="95"/>
      <c r="D8" s="95"/>
      <c r="E8" s="96"/>
      <c r="F8" s="95"/>
      <c r="G8" s="95"/>
      <c r="H8" s="94"/>
      <c r="I8" s="95"/>
      <c r="J8" s="95"/>
      <c r="K8" s="94"/>
      <c r="L8" s="95"/>
      <c r="M8" s="95"/>
      <c r="N8" s="95"/>
      <c r="O8" s="128"/>
      <c r="P8" s="93"/>
      <c r="Q8" s="93"/>
      <c r="R8" s="93"/>
      <c r="S8" s="92"/>
      <c r="T8" s="77"/>
      <c r="U8" s="77"/>
    </row>
    <row r="9" spans="1:21" s="81" customFormat="1" ht="18" customHeight="1" x14ac:dyDescent="0.2">
      <c r="A9" s="81" t="s">
        <v>104</v>
      </c>
      <c r="B9" s="161" t="s">
        <v>104</v>
      </c>
      <c r="C9" s="90"/>
      <c r="D9" s="89"/>
      <c r="E9" s="78"/>
      <c r="F9" s="88"/>
      <c r="G9" s="87"/>
      <c r="H9" s="86"/>
      <c r="I9" s="88"/>
      <c r="J9" s="87"/>
      <c r="K9" s="86"/>
      <c r="L9" s="87"/>
      <c r="M9" s="87"/>
      <c r="N9" s="87"/>
      <c r="O9" s="129"/>
      <c r="P9" s="85"/>
      <c r="Q9" s="84"/>
      <c r="R9" s="83"/>
      <c r="S9" s="82"/>
      <c r="T9" s="77"/>
      <c r="U9" s="77"/>
    </row>
    <row r="10" spans="1:21" s="7" customFormat="1" ht="18" customHeight="1" x14ac:dyDescent="0.2">
      <c r="A10" s="7" t="s">
        <v>103</v>
      </c>
      <c r="B10" s="234" t="s">
        <v>103</v>
      </c>
      <c r="C10" s="52"/>
      <c r="D10" s="46"/>
      <c r="E10" s="16"/>
      <c r="F10" s="228"/>
      <c r="G10" s="229"/>
      <c r="H10" s="230">
        <f>ROUND(F10*G10,0)</f>
        <v>0</v>
      </c>
      <c r="I10" s="118">
        <f>F10</f>
        <v>0</v>
      </c>
      <c r="J10" s="149">
        <f>G10</f>
        <v>0</v>
      </c>
      <c r="K10" s="117">
        <f t="shared" ref="K10:K30" si="0">ROUND(I10*J10,0)</f>
        <v>0</v>
      </c>
      <c r="L10" s="147"/>
      <c r="M10" s="148"/>
      <c r="N10" s="148"/>
      <c r="O10" s="130"/>
      <c r="P10" s="260"/>
      <c r="Q10" s="261"/>
      <c r="R10" s="262"/>
      <c r="S10" s="12"/>
      <c r="T10" s="8"/>
      <c r="U10" s="8"/>
    </row>
    <row r="11" spans="1:21" s="7" customFormat="1" ht="18" customHeight="1" x14ac:dyDescent="0.2">
      <c r="A11" s="7" t="s">
        <v>102</v>
      </c>
      <c r="B11" s="234" t="s">
        <v>102</v>
      </c>
      <c r="C11" s="52"/>
      <c r="D11" s="46"/>
      <c r="E11" s="16"/>
      <c r="F11" s="228"/>
      <c r="G11" s="229"/>
      <c r="H11" s="230">
        <f t="shared" ref="H11:H30" si="1">ROUND(F11*G11,0)</f>
        <v>0</v>
      </c>
      <c r="I11" s="118">
        <f t="shared" ref="I11:J30" si="2">F11</f>
        <v>0</v>
      </c>
      <c r="J11" s="149">
        <f t="shared" si="2"/>
        <v>0</v>
      </c>
      <c r="K11" s="117">
        <f t="shared" si="0"/>
        <v>0</v>
      </c>
      <c r="L11" s="147"/>
      <c r="M11" s="148"/>
      <c r="N11" s="148"/>
      <c r="O11" s="130"/>
      <c r="P11" s="260"/>
      <c r="Q11" s="261"/>
      <c r="R11" s="262"/>
      <c r="S11" s="12"/>
      <c r="T11" s="8"/>
      <c r="U11" s="8"/>
    </row>
    <row r="12" spans="1:21" s="7" customFormat="1" ht="18" customHeight="1" x14ac:dyDescent="0.2">
      <c r="A12" s="7" t="s">
        <v>101</v>
      </c>
      <c r="B12" s="234" t="s">
        <v>101</v>
      </c>
      <c r="C12" s="52"/>
      <c r="D12" s="46"/>
      <c r="E12" s="16"/>
      <c r="F12" s="228"/>
      <c r="G12" s="229"/>
      <c r="H12" s="230">
        <f t="shared" si="1"/>
        <v>0</v>
      </c>
      <c r="I12" s="118">
        <f t="shared" si="2"/>
        <v>0</v>
      </c>
      <c r="J12" s="149">
        <f t="shared" si="2"/>
        <v>0</v>
      </c>
      <c r="K12" s="117">
        <f t="shared" si="0"/>
        <v>0</v>
      </c>
      <c r="L12" s="147"/>
      <c r="M12" s="148"/>
      <c r="N12" s="148"/>
      <c r="O12" s="130"/>
      <c r="P12" s="260"/>
      <c r="Q12" s="261"/>
      <c r="R12" s="262"/>
      <c r="S12" s="12"/>
      <c r="T12" s="8"/>
      <c r="U12" s="8"/>
    </row>
    <row r="13" spans="1:21" s="7" customFormat="1" ht="18" customHeight="1" x14ac:dyDescent="0.2">
      <c r="A13" s="80" t="s">
        <v>100</v>
      </c>
      <c r="B13" s="234" t="s">
        <v>99</v>
      </c>
      <c r="C13" s="52"/>
      <c r="D13" s="46"/>
      <c r="E13" s="16"/>
      <c r="F13" s="228"/>
      <c r="G13" s="229"/>
      <c r="H13" s="230">
        <f t="shared" si="1"/>
        <v>0</v>
      </c>
      <c r="I13" s="118">
        <f t="shared" si="2"/>
        <v>0</v>
      </c>
      <c r="J13" s="149">
        <f t="shared" si="2"/>
        <v>0</v>
      </c>
      <c r="K13" s="117">
        <f t="shared" si="0"/>
        <v>0</v>
      </c>
      <c r="L13" s="147"/>
      <c r="M13" s="148"/>
      <c r="N13" s="148"/>
      <c r="O13" s="130"/>
      <c r="P13" s="260"/>
      <c r="Q13" s="261"/>
      <c r="R13" s="262"/>
      <c r="S13" s="12"/>
      <c r="T13" s="8"/>
      <c r="U13" s="8"/>
    </row>
    <row r="14" spans="1:21" s="7" customFormat="1" ht="19.5" hidden="1" customHeight="1" collapsed="1" x14ac:dyDescent="0.2">
      <c r="A14" s="7" t="s">
        <v>98</v>
      </c>
      <c r="B14" s="234" t="s">
        <v>98</v>
      </c>
      <c r="C14" s="52"/>
      <c r="D14" s="46"/>
      <c r="E14" s="16"/>
      <c r="F14" s="228"/>
      <c r="G14" s="229"/>
      <c r="H14" s="230">
        <f t="shared" si="1"/>
        <v>0</v>
      </c>
      <c r="I14" s="118">
        <f t="shared" si="2"/>
        <v>0</v>
      </c>
      <c r="J14" s="149">
        <f t="shared" si="2"/>
        <v>0</v>
      </c>
      <c r="K14" s="117">
        <f t="shared" si="0"/>
        <v>0</v>
      </c>
      <c r="L14" s="147"/>
      <c r="M14" s="148"/>
      <c r="N14" s="148"/>
      <c r="O14" s="130"/>
      <c r="P14" s="51"/>
      <c r="Q14" s="50"/>
      <c r="R14" s="49"/>
      <c r="S14" s="12"/>
      <c r="T14" s="8"/>
      <c r="U14" s="8"/>
    </row>
    <row r="15" spans="1:21" s="7" customFormat="1" ht="19.5" hidden="1" customHeight="1" x14ac:dyDescent="0.2">
      <c r="A15" s="7" t="s">
        <v>97</v>
      </c>
      <c r="B15" s="234" t="s">
        <v>97</v>
      </c>
      <c r="C15" s="52"/>
      <c r="D15" s="46"/>
      <c r="E15" s="16"/>
      <c r="F15" s="228"/>
      <c r="G15" s="229"/>
      <c r="H15" s="230">
        <f t="shared" si="1"/>
        <v>0</v>
      </c>
      <c r="I15" s="118">
        <f t="shared" si="2"/>
        <v>0</v>
      </c>
      <c r="J15" s="149">
        <f t="shared" si="2"/>
        <v>0</v>
      </c>
      <c r="K15" s="117">
        <f t="shared" si="0"/>
        <v>0</v>
      </c>
      <c r="L15" s="147"/>
      <c r="M15" s="148"/>
      <c r="N15" s="148"/>
      <c r="O15" s="130"/>
      <c r="P15" s="51"/>
      <c r="Q15" s="50"/>
      <c r="R15" s="49"/>
      <c r="S15" s="12"/>
      <c r="T15" s="8"/>
      <c r="U15" s="8"/>
    </row>
    <row r="16" spans="1:21" s="7" customFormat="1" ht="19.5" hidden="1" customHeight="1" x14ac:dyDescent="0.2">
      <c r="A16" s="7" t="s">
        <v>96</v>
      </c>
      <c r="B16" s="234" t="s">
        <v>96</v>
      </c>
      <c r="C16" s="52"/>
      <c r="D16" s="46"/>
      <c r="E16" s="16"/>
      <c r="F16" s="228"/>
      <c r="G16" s="229"/>
      <c r="H16" s="230">
        <f t="shared" si="1"/>
        <v>0</v>
      </c>
      <c r="I16" s="118">
        <f t="shared" si="2"/>
        <v>0</v>
      </c>
      <c r="J16" s="149">
        <f t="shared" si="2"/>
        <v>0</v>
      </c>
      <c r="K16" s="117">
        <f t="shared" si="0"/>
        <v>0</v>
      </c>
      <c r="L16" s="147"/>
      <c r="M16" s="148"/>
      <c r="N16" s="148"/>
      <c r="O16" s="130"/>
      <c r="P16" s="51"/>
      <c r="Q16" s="50"/>
      <c r="R16" s="49"/>
      <c r="S16" s="12"/>
      <c r="T16" s="8"/>
      <c r="U16" s="8"/>
    </row>
    <row r="17" spans="1:21" s="19" customFormat="1" ht="19.5" hidden="1" customHeight="1" x14ac:dyDescent="0.2">
      <c r="A17" s="19" t="s">
        <v>95</v>
      </c>
      <c r="B17" s="234" t="s">
        <v>95</v>
      </c>
      <c r="C17" s="52"/>
      <c r="D17" s="46"/>
      <c r="E17" s="16"/>
      <c r="F17" s="228"/>
      <c r="G17" s="229"/>
      <c r="H17" s="230">
        <f t="shared" si="1"/>
        <v>0</v>
      </c>
      <c r="I17" s="118">
        <f t="shared" si="2"/>
        <v>0</v>
      </c>
      <c r="J17" s="149">
        <f t="shared" si="2"/>
        <v>0</v>
      </c>
      <c r="K17" s="117">
        <f t="shared" si="0"/>
        <v>0</v>
      </c>
      <c r="L17" s="147"/>
      <c r="M17" s="148"/>
      <c r="N17" s="148"/>
      <c r="O17" s="130"/>
      <c r="P17" s="51"/>
      <c r="Q17" s="50"/>
      <c r="R17" s="49"/>
      <c r="S17" s="21"/>
      <c r="T17" s="20"/>
      <c r="U17" s="8"/>
    </row>
    <row r="18" spans="1:21" s="19" customFormat="1" ht="19.5" hidden="1" customHeight="1" x14ac:dyDescent="0.2">
      <c r="A18" s="19" t="s">
        <v>94</v>
      </c>
      <c r="B18" s="234" t="s">
        <v>94</v>
      </c>
      <c r="C18" s="52"/>
      <c r="D18" s="46"/>
      <c r="E18" s="16"/>
      <c r="F18" s="228"/>
      <c r="G18" s="229"/>
      <c r="H18" s="230">
        <f t="shared" si="1"/>
        <v>0</v>
      </c>
      <c r="I18" s="118">
        <f t="shared" si="2"/>
        <v>0</v>
      </c>
      <c r="J18" s="149">
        <f t="shared" si="2"/>
        <v>0</v>
      </c>
      <c r="K18" s="117">
        <f t="shared" si="0"/>
        <v>0</v>
      </c>
      <c r="L18" s="147"/>
      <c r="M18" s="148"/>
      <c r="N18" s="148"/>
      <c r="O18" s="130"/>
      <c r="P18" s="51"/>
      <c r="Q18" s="50"/>
      <c r="R18" s="49"/>
      <c r="S18" s="21"/>
      <c r="T18" s="20"/>
      <c r="U18" s="8"/>
    </row>
    <row r="19" spans="1:21" s="19" customFormat="1" ht="18" customHeight="1" collapsed="1" x14ac:dyDescent="0.2">
      <c r="A19" s="55" t="s">
        <v>93</v>
      </c>
      <c r="B19" s="234" t="s">
        <v>92</v>
      </c>
      <c r="C19" s="52"/>
      <c r="D19" s="46"/>
      <c r="E19" s="16"/>
      <c r="F19" s="231"/>
      <c r="G19" s="229"/>
      <c r="H19" s="230">
        <f t="shared" si="1"/>
        <v>0</v>
      </c>
      <c r="I19" s="169">
        <f t="shared" si="2"/>
        <v>0</v>
      </c>
      <c r="J19" s="149">
        <f t="shared" si="2"/>
        <v>0</v>
      </c>
      <c r="K19" s="117">
        <f t="shared" si="0"/>
        <v>0</v>
      </c>
      <c r="L19" s="147"/>
      <c r="M19" s="148"/>
      <c r="N19" s="148"/>
      <c r="O19" s="130"/>
      <c r="P19" s="260"/>
      <c r="Q19" s="261"/>
      <c r="R19" s="262"/>
      <c r="S19" s="21"/>
      <c r="T19" s="20"/>
      <c r="U19" s="8"/>
    </row>
    <row r="20" spans="1:21" s="19" customFormat="1" ht="18" customHeight="1" x14ac:dyDescent="0.2">
      <c r="A20" s="55" t="s">
        <v>91</v>
      </c>
      <c r="B20" s="234" t="s">
        <v>90</v>
      </c>
      <c r="C20" s="52"/>
      <c r="D20" s="46"/>
      <c r="E20" s="16"/>
      <c r="F20" s="231"/>
      <c r="G20" s="229"/>
      <c r="H20" s="230">
        <f t="shared" si="1"/>
        <v>0</v>
      </c>
      <c r="I20" s="169">
        <f t="shared" si="2"/>
        <v>0</v>
      </c>
      <c r="J20" s="149">
        <f t="shared" si="2"/>
        <v>0</v>
      </c>
      <c r="K20" s="117">
        <f t="shared" si="0"/>
        <v>0</v>
      </c>
      <c r="L20" s="147"/>
      <c r="M20" s="148"/>
      <c r="N20" s="148"/>
      <c r="O20" s="130"/>
      <c r="P20" s="260"/>
      <c r="Q20" s="261"/>
      <c r="R20" s="262"/>
      <c r="S20" s="21"/>
      <c r="T20" s="20"/>
      <c r="U20" s="8"/>
    </row>
    <row r="21" spans="1:21" s="19" customFormat="1" ht="15" hidden="1" customHeight="1" x14ac:dyDescent="0.2">
      <c r="A21" s="19" t="s">
        <v>89</v>
      </c>
      <c r="B21" s="234" t="s">
        <v>89</v>
      </c>
      <c r="C21" s="52"/>
      <c r="D21" s="46"/>
      <c r="E21" s="16"/>
      <c r="F21" s="231"/>
      <c r="G21" s="229"/>
      <c r="H21" s="230">
        <f t="shared" si="1"/>
        <v>0</v>
      </c>
      <c r="I21" s="169">
        <f t="shared" si="2"/>
        <v>0</v>
      </c>
      <c r="J21" s="149">
        <f t="shared" si="2"/>
        <v>0</v>
      </c>
      <c r="K21" s="117">
        <f t="shared" si="0"/>
        <v>0</v>
      </c>
      <c r="L21" s="147"/>
      <c r="M21" s="148"/>
      <c r="N21" s="148"/>
      <c r="O21" s="130"/>
      <c r="P21" s="51"/>
      <c r="Q21" s="50"/>
      <c r="R21" s="49"/>
      <c r="S21" s="21"/>
      <c r="T21" s="20"/>
      <c r="U21" s="8"/>
    </row>
    <row r="22" spans="1:21" s="19" customFormat="1" ht="15" hidden="1" customHeight="1" x14ac:dyDescent="0.2">
      <c r="A22" s="19" t="s">
        <v>88</v>
      </c>
      <c r="B22" s="234" t="s">
        <v>88</v>
      </c>
      <c r="C22" s="52"/>
      <c r="D22" s="46"/>
      <c r="E22" s="16"/>
      <c r="F22" s="231"/>
      <c r="G22" s="229"/>
      <c r="H22" s="230">
        <f t="shared" si="1"/>
        <v>0</v>
      </c>
      <c r="I22" s="169">
        <f t="shared" si="2"/>
        <v>0</v>
      </c>
      <c r="J22" s="149">
        <f t="shared" si="2"/>
        <v>0</v>
      </c>
      <c r="K22" s="117">
        <f t="shared" si="0"/>
        <v>0</v>
      </c>
      <c r="L22" s="147"/>
      <c r="M22" s="148"/>
      <c r="N22" s="148"/>
      <c r="O22" s="130"/>
      <c r="P22" s="51"/>
      <c r="Q22" s="50"/>
      <c r="R22" s="49"/>
      <c r="S22" s="21"/>
      <c r="T22" s="20"/>
      <c r="U22" s="8"/>
    </row>
    <row r="23" spans="1:21" s="19" customFormat="1" ht="15" hidden="1" customHeight="1" x14ac:dyDescent="0.2">
      <c r="A23" s="19" t="s">
        <v>87</v>
      </c>
      <c r="B23" s="234" t="s">
        <v>87</v>
      </c>
      <c r="C23" s="52"/>
      <c r="D23" s="46"/>
      <c r="E23" s="16"/>
      <c r="F23" s="231"/>
      <c r="G23" s="229"/>
      <c r="H23" s="230">
        <f t="shared" si="1"/>
        <v>0</v>
      </c>
      <c r="I23" s="169">
        <f t="shared" si="2"/>
        <v>0</v>
      </c>
      <c r="J23" s="149">
        <f t="shared" si="2"/>
        <v>0</v>
      </c>
      <c r="K23" s="117">
        <f t="shared" si="0"/>
        <v>0</v>
      </c>
      <c r="L23" s="147"/>
      <c r="M23" s="148"/>
      <c r="N23" s="148"/>
      <c r="O23" s="130"/>
      <c r="P23" s="51"/>
      <c r="Q23" s="50"/>
      <c r="R23" s="49"/>
      <c r="S23" s="21"/>
      <c r="T23" s="20"/>
      <c r="U23" s="8"/>
    </row>
    <row r="24" spans="1:21" s="19" customFormat="1" ht="15" hidden="1" customHeight="1" x14ac:dyDescent="0.2">
      <c r="A24" s="19" t="s">
        <v>86</v>
      </c>
      <c r="B24" s="234" t="s">
        <v>86</v>
      </c>
      <c r="C24" s="52"/>
      <c r="D24" s="46"/>
      <c r="E24" s="16"/>
      <c r="F24" s="231"/>
      <c r="G24" s="229"/>
      <c r="H24" s="230">
        <f t="shared" si="1"/>
        <v>0</v>
      </c>
      <c r="I24" s="169">
        <f t="shared" si="2"/>
        <v>0</v>
      </c>
      <c r="J24" s="149">
        <f t="shared" si="2"/>
        <v>0</v>
      </c>
      <c r="K24" s="117">
        <f t="shared" si="0"/>
        <v>0</v>
      </c>
      <c r="L24" s="147"/>
      <c r="M24" s="148"/>
      <c r="N24" s="148"/>
      <c r="O24" s="130"/>
      <c r="P24" s="51"/>
      <c r="Q24" s="50"/>
      <c r="R24" s="49"/>
      <c r="S24" s="21"/>
      <c r="T24" s="20"/>
      <c r="U24" s="8"/>
    </row>
    <row r="25" spans="1:21" s="19" customFormat="1" ht="15" hidden="1" customHeight="1" x14ac:dyDescent="0.2">
      <c r="A25" s="19" t="s">
        <v>85</v>
      </c>
      <c r="B25" s="235" t="s">
        <v>85</v>
      </c>
      <c r="C25" s="52"/>
      <c r="D25" s="46"/>
      <c r="E25" s="16"/>
      <c r="F25" s="231"/>
      <c r="G25" s="229"/>
      <c r="H25" s="230">
        <f t="shared" si="1"/>
        <v>0</v>
      </c>
      <c r="I25" s="169">
        <f t="shared" si="2"/>
        <v>0</v>
      </c>
      <c r="J25" s="149">
        <f t="shared" si="2"/>
        <v>0</v>
      </c>
      <c r="K25" s="117">
        <f t="shared" si="0"/>
        <v>0</v>
      </c>
      <c r="L25" s="147"/>
      <c r="M25" s="148"/>
      <c r="N25" s="148"/>
      <c r="O25" s="130"/>
      <c r="P25" s="51"/>
      <c r="Q25" s="50"/>
      <c r="R25" s="49"/>
      <c r="S25" s="21"/>
      <c r="T25" s="251"/>
      <c r="U25" s="251"/>
    </row>
    <row r="26" spans="1:21" s="19" customFormat="1" ht="18" customHeight="1" collapsed="1" x14ac:dyDescent="0.2">
      <c r="A26" s="19" t="s">
        <v>84</v>
      </c>
      <c r="B26" s="236" t="s">
        <v>84</v>
      </c>
      <c r="C26" s="52"/>
      <c r="D26" s="46"/>
      <c r="E26" s="16"/>
      <c r="F26" s="231"/>
      <c r="G26" s="229"/>
      <c r="H26" s="230">
        <f t="shared" si="1"/>
        <v>0</v>
      </c>
      <c r="I26" s="169">
        <f t="shared" si="2"/>
        <v>0</v>
      </c>
      <c r="J26" s="149">
        <f t="shared" si="2"/>
        <v>0</v>
      </c>
      <c r="K26" s="117">
        <f t="shared" si="0"/>
        <v>0</v>
      </c>
      <c r="L26" s="147"/>
      <c r="M26" s="148"/>
      <c r="N26" s="148"/>
      <c r="O26" s="130"/>
      <c r="P26" s="260"/>
      <c r="Q26" s="261"/>
      <c r="R26" s="262"/>
      <c r="S26" s="21"/>
      <c r="T26" s="251"/>
      <c r="U26" s="251"/>
    </row>
    <row r="27" spans="1:21" s="19" customFormat="1" ht="15" hidden="1" customHeight="1" x14ac:dyDescent="0.2">
      <c r="A27" s="19" t="s">
        <v>83</v>
      </c>
      <c r="B27" s="236" t="s">
        <v>83</v>
      </c>
      <c r="C27" s="76"/>
      <c r="D27" s="46"/>
      <c r="E27" s="16"/>
      <c r="F27" s="231"/>
      <c r="G27" s="229"/>
      <c r="H27" s="230">
        <f t="shared" si="1"/>
        <v>0</v>
      </c>
      <c r="I27" s="169">
        <f t="shared" si="2"/>
        <v>0</v>
      </c>
      <c r="J27" s="149">
        <f t="shared" si="2"/>
        <v>0</v>
      </c>
      <c r="K27" s="117">
        <f t="shared" si="0"/>
        <v>0</v>
      </c>
      <c r="L27" s="147"/>
      <c r="M27" s="148"/>
      <c r="N27" s="148"/>
      <c r="O27" s="130"/>
      <c r="P27" s="51"/>
      <c r="Q27" s="50"/>
      <c r="R27" s="49"/>
      <c r="S27" s="21"/>
      <c r="T27" s="20"/>
      <c r="U27" s="20"/>
    </row>
    <row r="28" spans="1:21" s="19" customFormat="1" ht="18" customHeight="1" collapsed="1" x14ac:dyDescent="0.2">
      <c r="A28" s="19" t="s">
        <v>82</v>
      </c>
      <c r="B28" s="234" t="s">
        <v>82</v>
      </c>
      <c r="C28" s="76"/>
      <c r="D28" s="46"/>
      <c r="E28" s="16"/>
      <c r="F28" s="231"/>
      <c r="G28" s="229"/>
      <c r="H28" s="230">
        <f t="shared" si="1"/>
        <v>0</v>
      </c>
      <c r="I28" s="169">
        <f t="shared" si="2"/>
        <v>0</v>
      </c>
      <c r="J28" s="149">
        <f t="shared" si="2"/>
        <v>0</v>
      </c>
      <c r="K28" s="117">
        <f t="shared" si="0"/>
        <v>0</v>
      </c>
      <c r="L28" s="147"/>
      <c r="M28" s="148"/>
      <c r="N28" s="148"/>
      <c r="O28" s="130"/>
      <c r="P28" s="260"/>
      <c r="Q28" s="261"/>
      <c r="R28" s="262"/>
      <c r="S28" s="21"/>
      <c r="T28" s="67"/>
      <c r="U28" s="8"/>
    </row>
    <row r="29" spans="1:21" s="19" customFormat="1" ht="15" hidden="1" customHeight="1" x14ac:dyDescent="0.2">
      <c r="A29" s="19" t="s">
        <v>81</v>
      </c>
      <c r="B29" s="237" t="s">
        <v>81</v>
      </c>
      <c r="C29" s="76"/>
      <c r="D29" s="46"/>
      <c r="E29" s="16"/>
      <c r="F29" s="231"/>
      <c r="G29" s="229"/>
      <c r="H29" s="230">
        <f t="shared" si="1"/>
        <v>0</v>
      </c>
      <c r="I29" s="169">
        <f t="shared" si="2"/>
        <v>0</v>
      </c>
      <c r="J29" s="149">
        <f t="shared" si="2"/>
        <v>0</v>
      </c>
      <c r="K29" s="117">
        <f t="shared" si="0"/>
        <v>0</v>
      </c>
      <c r="L29" s="147"/>
      <c r="M29" s="148"/>
      <c r="N29" s="148"/>
      <c r="O29" s="130"/>
      <c r="P29" s="51"/>
      <c r="Q29" s="50"/>
      <c r="R29" s="49"/>
      <c r="S29" s="21"/>
      <c r="T29" s="67"/>
      <c r="U29" s="8"/>
    </row>
    <row r="30" spans="1:21" s="19" customFormat="1" ht="18" customHeight="1" x14ac:dyDescent="0.2">
      <c r="A30" s="19" t="s">
        <v>81</v>
      </c>
      <c r="B30" s="237" t="s">
        <v>81</v>
      </c>
      <c r="C30" s="76"/>
      <c r="D30" s="46"/>
      <c r="E30" s="16"/>
      <c r="F30" s="231"/>
      <c r="G30" s="229"/>
      <c r="H30" s="232">
        <f t="shared" si="1"/>
        <v>0</v>
      </c>
      <c r="I30" s="169">
        <f t="shared" si="2"/>
        <v>0</v>
      </c>
      <c r="J30" s="149">
        <f t="shared" si="2"/>
        <v>0</v>
      </c>
      <c r="K30" s="163">
        <f t="shared" si="0"/>
        <v>0</v>
      </c>
      <c r="L30" s="177"/>
      <c r="M30" s="178"/>
      <c r="N30" s="178"/>
      <c r="O30" s="179"/>
      <c r="P30" s="260"/>
      <c r="Q30" s="261"/>
      <c r="R30" s="262"/>
      <c r="S30" s="21"/>
      <c r="T30" s="67"/>
      <c r="U30" s="8"/>
    </row>
    <row r="31" spans="1:21" s="19" customFormat="1" ht="18" customHeight="1" thickBot="1" x14ac:dyDescent="0.25">
      <c r="A31" s="19" t="s">
        <v>80</v>
      </c>
      <c r="B31" s="36" t="s">
        <v>125</v>
      </c>
      <c r="C31" s="41"/>
      <c r="D31" s="40"/>
      <c r="E31" s="16"/>
      <c r="F31" s="142"/>
      <c r="G31" s="150"/>
      <c r="H31" s="164">
        <f>SUM(H10:H30)</f>
        <v>0</v>
      </c>
      <c r="I31" s="142"/>
      <c r="J31" s="150"/>
      <c r="K31" s="164">
        <f>SUM(K10:K30)</f>
        <v>0</v>
      </c>
      <c r="L31" s="180">
        <f>SUM(L10:L30)</f>
        <v>0</v>
      </c>
      <c r="M31" s="181">
        <f>SUM(M10:M30)</f>
        <v>0</v>
      </c>
      <c r="N31" s="181">
        <f>SUM(N10:N30)</f>
        <v>0</v>
      </c>
      <c r="O31" s="182">
        <f>SUM(O10:O30)</f>
        <v>0</v>
      </c>
      <c r="P31" s="260"/>
      <c r="Q31" s="261"/>
      <c r="R31" s="262"/>
      <c r="S31" s="21"/>
      <c r="T31" s="20"/>
      <c r="U31" s="8"/>
    </row>
    <row r="32" spans="1:21" s="57" customFormat="1" ht="18" customHeight="1" thickTop="1" x14ac:dyDescent="0.2">
      <c r="A32" s="57" t="s">
        <v>79</v>
      </c>
      <c r="B32" s="160" t="s">
        <v>123</v>
      </c>
      <c r="C32" s="61"/>
      <c r="D32" s="61"/>
      <c r="E32" s="78"/>
      <c r="F32" s="143"/>
      <c r="G32" s="151"/>
      <c r="H32" s="119"/>
      <c r="I32" s="143"/>
      <c r="J32" s="151"/>
      <c r="K32" s="119"/>
      <c r="L32" s="120"/>
      <c r="M32" s="120"/>
      <c r="N32" s="120"/>
      <c r="O32" s="131"/>
      <c r="P32" s="260"/>
      <c r="Q32" s="261"/>
      <c r="R32" s="262"/>
      <c r="S32" s="59"/>
      <c r="T32" s="58"/>
      <c r="U32" s="77"/>
    </row>
    <row r="33" spans="1:21" s="19" customFormat="1" ht="18" customHeight="1" x14ac:dyDescent="0.2">
      <c r="A33" s="19" t="s">
        <v>78</v>
      </c>
      <c r="B33" s="234" t="s">
        <v>78</v>
      </c>
      <c r="C33" s="52"/>
      <c r="D33" s="56"/>
      <c r="E33" s="16"/>
      <c r="F33" s="231"/>
      <c r="G33" s="229"/>
      <c r="H33" s="230">
        <f t="shared" ref="H33:H74" si="3">ROUND(F33*G33,0)</f>
        <v>0</v>
      </c>
      <c r="I33" s="169">
        <f t="shared" ref="I33:J74" si="4">F33</f>
        <v>0</v>
      </c>
      <c r="J33" s="149">
        <f t="shared" si="4"/>
        <v>0</v>
      </c>
      <c r="K33" s="117">
        <f t="shared" ref="K33:K74" si="5">ROUND(I33*J33,0)</f>
        <v>0</v>
      </c>
      <c r="L33" s="144"/>
      <c r="M33" s="145"/>
      <c r="N33" s="145"/>
      <c r="O33" s="146"/>
      <c r="P33" s="260"/>
      <c r="Q33" s="261"/>
      <c r="R33" s="262"/>
      <c r="S33" s="21"/>
      <c r="T33" s="20"/>
      <c r="U33" s="8"/>
    </row>
    <row r="34" spans="1:21" s="19" customFormat="1" ht="15" hidden="1" customHeight="1" x14ac:dyDescent="0.2">
      <c r="A34" s="19" t="s">
        <v>77</v>
      </c>
      <c r="B34" s="234" t="s">
        <v>77</v>
      </c>
      <c r="C34" s="52"/>
      <c r="D34" s="46"/>
      <c r="E34" s="16"/>
      <c r="F34" s="231"/>
      <c r="G34" s="229"/>
      <c r="H34" s="230">
        <f t="shared" si="3"/>
        <v>0</v>
      </c>
      <c r="I34" s="169">
        <f t="shared" si="4"/>
        <v>0</v>
      </c>
      <c r="J34" s="149">
        <f t="shared" si="4"/>
        <v>0</v>
      </c>
      <c r="K34" s="117">
        <f t="shared" si="5"/>
        <v>0</v>
      </c>
      <c r="L34" s="144"/>
      <c r="M34" s="145"/>
      <c r="N34" s="145"/>
      <c r="O34" s="146"/>
      <c r="P34" s="51"/>
      <c r="Q34" s="50"/>
      <c r="R34" s="49"/>
      <c r="S34" s="21"/>
      <c r="T34" s="20"/>
      <c r="U34" s="8"/>
    </row>
    <row r="35" spans="1:21" s="19" customFormat="1" ht="18" customHeight="1" x14ac:dyDescent="0.2">
      <c r="A35" s="55" t="s">
        <v>76</v>
      </c>
      <c r="B35" s="234" t="s">
        <v>75</v>
      </c>
      <c r="C35" s="52"/>
      <c r="D35" s="46"/>
      <c r="E35" s="16"/>
      <c r="F35" s="231"/>
      <c r="G35" s="229"/>
      <c r="H35" s="230">
        <f t="shared" si="3"/>
        <v>0</v>
      </c>
      <c r="I35" s="169">
        <f t="shared" si="4"/>
        <v>0</v>
      </c>
      <c r="J35" s="149">
        <f t="shared" si="4"/>
        <v>0</v>
      </c>
      <c r="K35" s="117">
        <f t="shared" si="5"/>
        <v>0</v>
      </c>
      <c r="L35" s="144"/>
      <c r="M35" s="145"/>
      <c r="N35" s="145"/>
      <c r="O35" s="146"/>
      <c r="P35" s="260"/>
      <c r="Q35" s="261"/>
      <c r="R35" s="262"/>
      <c r="S35" s="21"/>
      <c r="T35" s="20"/>
      <c r="U35" s="8"/>
    </row>
    <row r="36" spans="1:21" s="19" customFormat="1" ht="15" hidden="1" customHeight="1" x14ac:dyDescent="0.2">
      <c r="A36" s="19" t="s">
        <v>74</v>
      </c>
      <c r="B36" s="234" t="s">
        <v>74</v>
      </c>
      <c r="C36" s="52"/>
      <c r="D36" s="46"/>
      <c r="E36" s="16"/>
      <c r="F36" s="231"/>
      <c r="G36" s="229"/>
      <c r="H36" s="230">
        <f t="shared" si="3"/>
        <v>0</v>
      </c>
      <c r="I36" s="169">
        <f t="shared" si="4"/>
        <v>0</v>
      </c>
      <c r="J36" s="149">
        <f t="shared" si="4"/>
        <v>0</v>
      </c>
      <c r="K36" s="117">
        <f t="shared" si="5"/>
        <v>0</v>
      </c>
      <c r="L36" s="144"/>
      <c r="M36" s="145"/>
      <c r="N36" s="145"/>
      <c r="O36" s="146"/>
      <c r="P36" s="51"/>
      <c r="Q36" s="50"/>
      <c r="R36" s="49"/>
      <c r="S36" s="21"/>
      <c r="T36" s="20"/>
      <c r="U36" s="8"/>
    </row>
    <row r="37" spans="1:21" s="19" customFormat="1" ht="15" hidden="1" customHeight="1" x14ac:dyDescent="0.2">
      <c r="A37" s="19" t="s">
        <v>73</v>
      </c>
      <c r="B37" s="234" t="s">
        <v>73</v>
      </c>
      <c r="C37" s="52"/>
      <c r="D37" s="46"/>
      <c r="E37" s="16"/>
      <c r="F37" s="231"/>
      <c r="G37" s="229"/>
      <c r="H37" s="230">
        <f t="shared" si="3"/>
        <v>0</v>
      </c>
      <c r="I37" s="169">
        <f t="shared" si="4"/>
        <v>0</v>
      </c>
      <c r="J37" s="149">
        <f t="shared" si="4"/>
        <v>0</v>
      </c>
      <c r="K37" s="117">
        <f t="shared" si="5"/>
        <v>0</v>
      </c>
      <c r="L37" s="144"/>
      <c r="M37" s="145"/>
      <c r="N37" s="145"/>
      <c r="O37" s="146"/>
      <c r="P37" s="51"/>
      <c r="Q37" s="50"/>
      <c r="R37" s="49"/>
      <c r="S37" s="21"/>
      <c r="T37" s="20"/>
      <c r="U37" s="8"/>
    </row>
    <row r="38" spans="1:21" s="19" customFormat="1" ht="15" hidden="1" customHeight="1" x14ac:dyDescent="0.2">
      <c r="A38" s="19" t="s">
        <v>72</v>
      </c>
      <c r="B38" s="234" t="s">
        <v>72</v>
      </c>
      <c r="C38" s="52"/>
      <c r="D38" s="46"/>
      <c r="E38" s="16"/>
      <c r="F38" s="231"/>
      <c r="G38" s="229"/>
      <c r="H38" s="230">
        <f t="shared" si="3"/>
        <v>0</v>
      </c>
      <c r="I38" s="169">
        <f t="shared" si="4"/>
        <v>0</v>
      </c>
      <c r="J38" s="149">
        <f t="shared" si="4"/>
        <v>0</v>
      </c>
      <c r="K38" s="117">
        <f t="shared" si="5"/>
        <v>0</v>
      </c>
      <c r="L38" s="144"/>
      <c r="M38" s="145"/>
      <c r="N38" s="145"/>
      <c r="O38" s="146"/>
      <c r="P38" s="51"/>
      <c r="Q38" s="50"/>
      <c r="R38" s="49"/>
      <c r="S38" s="21"/>
      <c r="T38" s="20"/>
      <c r="U38" s="8"/>
    </row>
    <row r="39" spans="1:21" s="19" customFormat="1" ht="15" hidden="1" customHeight="1" x14ac:dyDescent="0.2">
      <c r="A39" s="19" t="s">
        <v>71</v>
      </c>
      <c r="B39" s="234" t="s">
        <v>71</v>
      </c>
      <c r="C39" s="52"/>
      <c r="D39" s="46"/>
      <c r="E39" s="16"/>
      <c r="F39" s="231"/>
      <c r="G39" s="229"/>
      <c r="H39" s="230">
        <f t="shared" si="3"/>
        <v>0</v>
      </c>
      <c r="I39" s="169">
        <f t="shared" si="4"/>
        <v>0</v>
      </c>
      <c r="J39" s="149">
        <f t="shared" si="4"/>
        <v>0</v>
      </c>
      <c r="K39" s="117">
        <f t="shared" si="5"/>
        <v>0</v>
      </c>
      <c r="L39" s="144"/>
      <c r="M39" s="145"/>
      <c r="N39" s="145"/>
      <c r="O39" s="146"/>
      <c r="P39" s="51"/>
      <c r="Q39" s="50"/>
      <c r="R39" s="49"/>
      <c r="S39" s="21"/>
      <c r="T39" s="20"/>
      <c r="U39" s="8"/>
    </row>
    <row r="40" spans="1:21" s="19" customFormat="1" ht="15" hidden="1" customHeight="1" x14ac:dyDescent="0.2">
      <c r="A40" s="19" t="s">
        <v>70</v>
      </c>
      <c r="B40" s="234" t="s">
        <v>70</v>
      </c>
      <c r="C40" s="52"/>
      <c r="D40" s="46"/>
      <c r="E40" s="16"/>
      <c r="F40" s="231"/>
      <c r="G40" s="229"/>
      <c r="H40" s="230">
        <f t="shared" si="3"/>
        <v>0</v>
      </c>
      <c r="I40" s="169">
        <f t="shared" si="4"/>
        <v>0</v>
      </c>
      <c r="J40" s="149">
        <f t="shared" si="4"/>
        <v>0</v>
      </c>
      <c r="K40" s="117">
        <f t="shared" si="5"/>
        <v>0</v>
      </c>
      <c r="L40" s="144"/>
      <c r="M40" s="145"/>
      <c r="N40" s="145"/>
      <c r="O40" s="146"/>
      <c r="P40" s="51"/>
      <c r="Q40" s="50"/>
      <c r="R40" s="49"/>
      <c r="S40" s="21"/>
      <c r="T40" s="20"/>
      <c r="U40" s="8"/>
    </row>
    <row r="41" spans="1:21" s="19" customFormat="1" ht="15" hidden="1" customHeight="1" x14ac:dyDescent="0.2">
      <c r="A41" s="19" t="s">
        <v>69</v>
      </c>
      <c r="B41" s="234" t="s">
        <v>69</v>
      </c>
      <c r="C41" s="52"/>
      <c r="D41" s="46"/>
      <c r="E41" s="16"/>
      <c r="F41" s="231"/>
      <c r="G41" s="229"/>
      <c r="H41" s="230">
        <f t="shared" si="3"/>
        <v>0</v>
      </c>
      <c r="I41" s="169">
        <f t="shared" si="4"/>
        <v>0</v>
      </c>
      <c r="J41" s="149">
        <f t="shared" si="4"/>
        <v>0</v>
      </c>
      <c r="K41" s="117">
        <f t="shared" si="5"/>
        <v>0</v>
      </c>
      <c r="L41" s="144"/>
      <c r="M41" s="145"/>
      <c r="N41" s="145"/>
      <c r="O41" s="146"/>
      <c r="P41" s="51"/>
      <c r="Q41" s="50"/>
      <c r="R41" s="49"/>
      <c r="S41" s="21"/>
      <c r="T41" s="20"/>
      <c r="U41" s="8"/>
    </row>
    <row r="42" spans="1:21" s="19" customFormat="1" ht="18" customHeight="1" collapsed="1" x14ac:dyDescent="0.2">
      <c r="A42" s="19" t="s">
        <v>68</v>
      </c>
      <c r="B42" s="234" t="s">
        <v>67</v>
      </c>
      <c r="C42" s="52"/>
      <c r="D42" s="46"/>
      <c r="E42" s="16"/>
      <c r="F42" s="231"/>
      <c r="G42" s="229"/>
      <c r="H42" s="230">
        <f t="shared" si="3"/>
        <v>0</v>
      </c>
      <c r="I42" s="169">
        <f t="shared" si="4"/>
        <v>0</v>
      </c>
      <c r="J42" s="149">
        <f t="shared" si="4"/>
        <v>0</v>
      </c>
      <c r="K42" s="117">
        <f t="shared" si="5"/>
        <v>0</v>
      </c>
      <c r="L42" s="144"/>
      <c r="M42" s="145"/>
      <c r="N42" s="145"/>
      <c r="O42" s="146"/>
      <c r="P42" s="260"/>
      <c r="Q42" s="261"/>
      <c r="R42" s="262"/>
      <c r="S42" s="21"/>
      <c r="T42" s="20"/>
      <c r="U42" s="8"/>
    </row>
    <row r="43" spans="1:21" s="19" customFormat="1" ht="15" hidden="1" customHeight="1" x14ac:dyDescent="0.2">
      <c r="A43" s="19" t="s">
        <v>66</v>
      </c>
      <c r="B43" s="234" t="s">
        <v>66</v>
      </c>
      <c r="C43" s="52"/>
      <c r="D43" s="46"/>
      <c r="E43" s="16"/>
      <c r="F43" s="231"/>
      <c r="G43" s="229"/>
      <c r="H43" s="230">
        <f t="shared" si="3"/>
        <v>0</v>
      </c>
      <c r="I43" s="169">
        <f t="shared" si="4"/>
        <v>0</v>
      </c>
      <c r="J43" s="149">
        <f t="shared" si="4"/>
        <v>0</v>
      </c>
      <c r="K43" s="117">
        <f t="shared" si="5"/>
        <v>0</v>
      </c>
      <c r="L43" s="144"/>
      <c r="M43" s="145"/>
      <c r="N43" s="145"/>
      <c r="O43" s="146"/>
      <c r="P43" s="51"/>
      <c r="Q43" s="50"/>
      <c r="R43" s="49"/>
      <c r="S43" s="21"/>
      <c r="T43" s="20"/>
      <c r="U43" s="8"/>
    </row>
    <row r="44" spans="1:21" s="19" customFormat="1" ht="18" customHeight="1" collapsed="1" x14ac:dyDescent="0.2">
      <c r="A44" s="19" t="s">
        <v>65</v>
      </c>
      <c r="B44" s="235" t="s">
        <v>65</v>
      </c>
      <c r="C44" s="52"/>
      <c r="D44" s="46"/>
      <c r="E44" s="16"/>
      <c r="F44" s="231"/>
      <c r="G44" s="229"/>
      <c r="H44" s="230">
        <f t="shared" si="3"/>
        <v>0</v>
      </c>
      <c r="I44" s="169">
        <f t="shared" si="4"/>
        <v>0</v>
      </c>
      <c r="J44" s="149">
        <f t="shared" si="4"/>
        <v>0</v>
      </c>
      <c r="K44" s="117">
        <f t="shared" si="5"/>
        <v>0</v>
      </c>
      <c r="L44" s="144"/>
      <c r="M44" s="145"/>
      <c r="N44" s="145"/>
      <c r="O44" s="146"/>
      <c r="P44" s="260"/>
      <c r="Q44" s="261"/>
      <c r="R44" s="262"/>
      <c r="S44" s="21"/>
      <c r="T44" s="20"/>
      <c r="U44" s="8"/>
    </row>
    <row r="45" spans="1:21" s="19" customFormat="1" ht="15" hidden="1" customHeight="1" x14ac:dyDescent="0.2">
      <c r="A45" s="19" t="s">
        <v>64</v>
      </c>
      <c r="B45" s="235" t="s">
        <v>64</v>
      </c>
      <c r="C45" s="52"/>
      <c r="D45" s="46"/>
      <c r="E45" s="16"/>
      <c r="F45" s="231"/>
      <c r="G45" s="229"/>
      <c r="H45" s="230">
        <f t="shared" si="3"/>
        <v>0</v>
      </c>
      <c r="I45" s="169">
        <f t="shared" si="4"/>
        <v>0</v>
      </c>
      <c r="J45" s="149">
        <f t="shared" si="4"/>
        <v>0</v>
      </c>
      <c r="K45" s="117">
        <f t="shared" si="5"/>
        <v>0</v>
      </c>
      <c r="L45" s="144"/>
      <c r="M45" s="145"/>
      <c r="N45" s="145"/>
      <c r="O45" s="146"/>
      <c r="P45" s="51"/>
      <c r="Q45" s="50"/>
      <c r="R45" s="49"/>
      <c r="S45" s="21"/>
      <c r="T45" s="20"/>
      <c r="U45" s="8"/>
    </row>
    <row r="46" spans="1:21" s="19" customFormat="1" ht="15" hidden="1" customHeight="1" x14ac:dyDescent="0.2">
      <c r="A46" s="19" t="s">
        <v>63</v>
      </c>
      <c r="B46" s="235" t="s">
        <v>63</v>
      </c>
      <c r="C46" s="52"/>
      <c r="D46" s="46"/>
      <c r="E46" s="16"/>
      <c r="F46" s="231"/>
      <c r="G46" s="229"/>
      <c r="H46" s="230">
        <f t="shared" si="3"/>
        <v>0</v>
      </c>
      <c r="I46" s="169">
        <f t="shared" si="4"/>
        <v>0</v>
      </c>
      <c r="J46" s="149">
        <f t="shared" si="4"/>
        <v>0</v>
      </c>
      <c r="K46" s="117">
        <f t="shared" si="5"/>
        <v>0</v>
      </c>
      <c r="L46" s="144"/>
      <c r="M46" s="145"/>
      <c r="N46" s="145"/>
      <c r="O46" s="146"/>
      <c r="P46" s="51"/>
      <c r="Q46" s="50"/>
      <c r="R46" s="49"/>
      <c r="S46" s="21"/>
      <c r="T46" s="20"/>
      <c r="U46" s="8"/>
    </row>
    <row r="47" spans="1:21" s="19" customFormat="1" ht="15" hidden="1" customHeight="1" x14ac:dyDescent="0.2">
      <c r="A47" s="19" t="s">
        <v>62</v>
      </c>
      <c r="B47" s="235" t="s">
        <v>62</v>
      </c>
      <c r="C47" s="52"/>
      <c r="D47" s="46"/>
      <c r="E47" s="16"/>
      <c r="F47" s="231"/>
      <c r="G47" s="229"/>
      <c r="H47" s="230">
        <f t="shared" si="3"/>
        <v>0</v>
      </c>
      <c r="I47" s="169">
        <f t="shared" si="4"/>
        <v>0</v>
      </c>
      <c r="J47" s="149">
        <f t="shared" si="4"/>
        <v>0</v>
      </c>
      <c r="K47" s="117">
        <f t="shared" si="5"/>
        <v>0</v>
      </c>
      <c r="L47" s="144"/>
      <c r="M47" s="145"/>
      <c r="N47" s="145"/>
      <c r="O47" s="146"/>
      <c r="P47" s="51"/>
      <c r="Q47" s="50"/>
      <c r="R47" s="49"/>
      <c r="S47" s="21"/>
      <c r="T47" s="20"/>
      <c r="U47" s="8"/>
    </row>
    <row r="48" spans="1:21" s="19" customFormat="1" ht="18" customHeight="1" collapsed="1" x14ac:dyDescent="0.2">
      <c r="A48" s="19" t="s">
        <v>61</v>
      </c>
      <c r="B48" s="235" t="s">
        <v>61</v>
      </c>
      <c r="C48" s="52"/>
      <c r="D48" s="46"/>
      <c r="E48" s="16"/>
      <c r="F48" s="231"/>
      <c r="G48" s="229"/>
      <c r="H48" s="230">
        <f t="shared" si="3"/>
        <v>0</v>
      </c>
      <c r="I48" s="169">
        <f t="shared" si="4"/>
        <v>0</v>
      </c>
      <c r="J48" s="149">
        <f t="shared" si="4"/>
        <v>0</v>
      </c>
      <c r="K48" s="117">
        <f t="shared" si="5"/>
        <v>0</v>
      </c>
      <c r="L48" s="144"/>
      <c r="M48" s="145"/>
      <c r="N48" s="145"/>
      <c r="O48" s="146"/>
      <c r="P48" s="260"/>
      <c r="Q48" s="261"/>
      <c r="R48" s="262"/>
      <c r="S48" s="21"/>
      <c r="T48" s="20"/>
      <c r="U48" s="8"/>
    </row>
    <row r="49" spans="1:21" s="19" customFormat="1" ht="18" customHeight="1" x14ac:dyDescent="0.2">
      <c r="A49" s="19" t="s">
        <v>60</v>
      </c>
      <c r="B49" s="234" t="s">
        <v>60</v>
      </c>
      <c r="C49" s="52"/>
      <c r="D49" s="46"/>
      <c r="E49" s="16"/>
      <c r="F49" s="231"/>
      <c r="G49" s="229"/>
      <c r="H49" s="230">
        <f t="shared" si="3"/>
        <v>0</v>
      </c>
      <c r="I49" s="169">
        <f t="shared" si="4"/>
        <v>0</v>
      </c>
      <c r="J49" s="149">
        <f t="shared" si="4"/>
        <v>0</v>
      </c>
      <c r="K49" s="117">
        <f t="shared" si="5"/>
        <v>0</v>
      </c>
      <c r="L49" s="144"/>
      <c r="M49" s="145"/>
      <c r="N49" s="145"/>
      <c r="O49" s="146"/>
      <c r="P49" s="260"/>
      <c r="Q49" s="261"/>
      <c r="R49" s="262"/>
      <c r="S49" s="21"/>
      <c r="T49" s="20"/>
      <c r="U49" s="8"/>
    </row>
    <row r="50" spans="1:21" s="19" customFormat="1" ht="15" hidden="1" customHeight="1" x14ac:dyDescent="0.2">
      <c r="A50" s="19" t="s">
        <v>59</v>
      </c>
      <c r="B50" s="234" t="s">
        <v>59</v>
      </c>
      <c r="C50" s="52"/>
      <c r="D50" s="46"/>
      <c r="E50" s="16"/>
      <c r="F50" s="231"/>
      <c r="G50" s="229"/>
      <c r="H50" s="230">
        <f t="shared" si="3"/>
        <v>0</v>
      </c>
      <c r="I50" s="169">
        <f t="shared" si="4"/>
        <v>0</v>
      </c>
      <c r="J50" s="149">
        <f t="shared" si="4"/>
        <v>0</v>
      </c>
      <c r="K50" s="117">
        <f t="shared" si="5"/>
        <v>0</v>
      </c>
      <c r="L50" s="144"/>
      <c r="M50" s="145"/>
      <c r="N50" s="145"/>
      <c r="O50" s="146"/>
      <c r="P50" s="51"/>
      <c r="Q50" s="50"/>
      <c r="R50" s="49"/>
      <c r="S50" s="21"/>
      <c r="T50" s="20"/>
      <c r="U50" s="8"/>
    </row>
    <row r="51" spans="1:21" s="19" customFormat="1" ht="18" customHeight="1" x14ac:dyDescent="0.2">
      <c r="A51" s="19" t="s">
        <v>58</v>
      </c>
      <c r="B51" s="234" t="s">
        <v>58</v>
      </c>
      <c r="C51" s="52"/>
      <c r="D51" s="46"/>
      <c r="E51" s="16"/>
      <c r="F51" s="231"/>
      <c r="G51" s="229"/>
      <c r="H51" s="230">
        <f t="shared" si="3"/>
        <v>0</v>
      </c>
      <c r="I51" s="169">
        <f t="shared" si="4"/>
        <v>0</v>
      </c>
      <c r="J51" s="149">
        <f t="shared" si="4"/>
        <v>0</v>
      </c>
      <c r="K51" s="117">
        <f t="shared" si="5"/>
        <v>0</v>
      </c>
      <c r="L51" s="144"/>
      <c r="M51" s="145"/>
      <c r="N51" s="145"/>
      <c r="O51" s="146"/>
      <c r="P51" s="260"/>
      <c r="Q51" s="261"/>
      <c r="R51" s="262"/>
      <c r="S51" s="21"/>
      <c r="T51" s="20"/>
      <c r="U51" s="8"/>
    </row>
    <row r="52" spans="1:21" s="19" customFormat="1" ht="15" hidden="1" customHeight="1" x14ac:dyDescent="0.2">
      <c r="A52" s="19" t="s">
        <v>57</v>
      </c>
      <c r="B52" s="234" t="s">
        <v>57</v>
      </c>
      <c r="C52" s="52"/>
      <c r="D52" s="46"/>
      <c r="E52" s="16"/>
      <c r="F52" s="231"/>
      <c r="G52" s="229"/>
      <c r="H52" s="230">
        <f t="shared" si="3"/>
        <v>0</v>
      </c>
      <c r="I52" s="169">
        <f t="shared" si="4"/>
        <v>0</v>
      </c>
      <c r="J52" s="149">
        <f t="shared" si="4"/>
        <v>0</v>
      </c>
      <c r="K52" s="117">
        <f t="shared" si="5"/>
        <v>0</v>
      </c>
      <c r="L52" s="144"/>
      <c r="M52" s="145"/>
      <c r="N52" s="145"/>
      <c r="O52" s="146"/>
      <c r="P52" s="51"/>
      <c r="Q52" s="50"/>
      <c r="R52" s="49"/>
      <c r="S52" s="21"/>
      <c r="T52" s="20"/>
      <c r="U52" s="8"/>
    </row>
    <row r="53" spans="1:21" s="19" customFormat="1" ht="18" customHeight="1" x14ac:dyDescent="0.2">
      <c r="A53" s="19" t="s">
        <v>56</v>
      </c>
      <c r="B53" s="234" t="s">
        <v>55</v>
      </c>
      <c r="C53" s="52"/>
      <c r="D53" s="46"/>
      <c r="E53" s="16"/>
      <c r="F53" s="231"/>
      <c r="G53" s="229"/>
      <c r="H53" s="230">
        <f t="shared" si="3"/>
        <v>0</v>
      </c>
      <c r="I53" s="169">
        <f t="shared" si="4"/>
        <v>0</v>
      </c>
      <c r="J53" s="149">
        <f t="shared" si="4"/>
        <v>0</v>
      </c>
      <c r="K53" s="117">
        <f t="shared" si="5"/>
        <v>0</v>
      </c>
      <c r="L53" s="144"/>
      <c r="M53" s="145"/>
      <c r="N53" s="145"/>
      <c r="O53" s="146"/>
      <c r="P53" s="260"/>
      <c r="Q53" s="261"/>
      <c r="R53" s="262"/>
      <c r="S53" s="21"/>
      <c r="T53" s="20"/>
      <c r="U53" s="8"/>
    </row>
    <row r="54" spans="1:21" s="19" customFormat="1" ht="15" hidden="1" customHeight="1" x14ac:dyDescent="0.2">
      <c r="A54" s="19" t="s">
        <v>54</v>
      </c>
      <c r="B54" s="234" t="s">
        <v>54</v>
      </c>
      <c r="C54" s="52"/>
      <c r="D54" s="46"/>
      <c r="E54" s="16"/>
      <c r="F54" s="231"/>
      <c r="G54" s="229"/>
      <c r="H54" s="230">
        <f t="shared" si="3"/>
        <v>0</v>
      </c>
      <c r="I54" s="169">
        <f t="shared" si="4"/>
        <v>0</v>
      </c>
      <c r="J54" s="149">
        <f t="shared" si="4"/>
        <v>0</v>
      </c>
      <c r="K54" s="117">
        <f t="shared" si="5"/>
        <v>0</v>
      </c>
      <c r="L54" s="144"/>
      <c r="M54" s="145"/>
      <c r="N54" s="145"/>
      <c r="O54" s="146"/>
      <c r="P54" s="51"/>
      <c r="Q54" s="50"/>
      <c r="R54" s="49"/>
      <c r="S54" s="21"/>
      <c r="T54" s="20"/>
      <c r="U54" s="8"/>
    </row>
    <row r="55" spans="1:21" s="19" customFormat="1" ht="15" hidden="1" customHeight="1" x14ac:dyDescent="0.2">
      <c r="A55" s="19" t="s">
        <v>53</v>
      </c>
      <c r="B55" s="235" t="s">
        <v>53</v>
      </c>
      <c r="C55" s="52"/>
      <c r="D55" s="46"/>
      <c r="E55" s="16"/>
      <c r="F55" s="231"/>
      <c r="G55" s="229"/>
      <c r="H55" s="230">
        <f t="shared" si="3"/>
        <v>0</v>
      </c>
      <c r="I55" s="169">
        <f t="shared" si="4"/>
        <v>0</v>
      </c>
      <c r="J55" s="149">
        <f t="shared" si="4"/>
        <v>0</v>
      </c>
      <c r="K55" s="117">
        <f t="shared" si="5"/>
        <v>0</v>
      </c>
      <c r="L55" s="144"/>
      <c r="M55" s="145"/>
      <c r="N55" s="145"/>
      <c r="O55" s="146"/>
      <c r="P55" s="51"/>
      <c r="Q55" s="50"/>
      <c r="R55" s="49"/>
      <c r="S55" s="21"/>
      <c r="T55" s="20"/>
      <c r="U55" s="8"/>
    </row>
    <row r="56" spans="1:21" s="19" customFormat="1" ht="15" hidden="1" customHeight="1" x14ac:dyDescent="0.2">
      <c r="A56" s="19" t="s">
        <v>52</v>
      </c>
      <c r="B56" s="235" t="s">
        <v>52</v>
      </c>
      <c r="C56" s="52"/>
      <c r="D56" s="46"/>
      <c r="E56" s="16"/>
      <c r="F56" s="231"/>
      <c r="G56" s="229"/>
      <c r="H56" s="230">
        <f t="shared" si="3"/>
        <v>0</v>
      </c>
      <c r="I56" s="169">
        <f t="shared" si="4"/>
        <v>0</v>
      </c>
      <c r="J56" s="149">
        <f t="shared" si="4"/>
        <v>0</v>
      </c>
      <c r="K56" s="117">
        <f t="shared" si="5"/>
        <v>0</v>
      </c>
      <c r="L56" s="144"/>
      <c r="M56" s="145"/>
      <c r="N56" s="145"/>
      <c r="O56" s="146"/>
      <c r="P56" s="51"/>
      <c r="Q56" s="50"/>
      <c r="R56" s="49"/>
      <c r="S56" s="21"/>
      <c r="T56" s="20"/>
      <c r="U56" s="8"/>
    </row>
    <row r="57" spans="1:21" s="19" customFormat="1" ht="15" hidden="1" customHeight="1" x14ac:dyDescent="0.2">
      <c r="A57" s="19" t="s">
        <v>51</v>
      </c>
      <c r="B57" s="235" t="s">
        <v>51</v>
      </c>
      <c r="C57" s="52"/>
      <c r="D57" s="46"/>
      <c r="E57" s="16"/>
      <c r="F57" s="231"/>
      <c r="G57" s="229"/>
      <c r="H57" s="230">
        <f t="shared" si="3"/>
        <v>0</v>
      </c>
      <c r="I57" s="169">
        <f t="shared" si="4"/>
        <v>0</v>
      </c>
      <c r="J57" s="149">
        <f t="shared" si="4"/>
        <v>0</v>
      </c>
      <c r="K57" s="117">
        <f t="shared" si="5"/>
        <v>0</v>
      </c>
      <c r="L57" s="144"/>
      <c r="M57" s="145"/>
      <c r="N57" s="145"/>
      <c r="O57" s="146"/>
      <c r="P57" s="51"/>
      <c r="Q57" s="50"/>
      <c r="R57" s="49"/>
      <c r="S57" s="21"/>
      <c r="T57" s="20"/>
      <c r="U57" s="8"/>
    </row>
    <row r="58" spans="1:21" s="19" customFormat="1" ht="15" hidden="1" customHeight="1" x14ac:dyDescent="0.2">
      <c r="A58" s="19" t="s">
        <v>50</v>
      </c>
      <c r="B58" s="234" t="s">
        <v>50</v>
      </c>
      <c r="C58" s="52"/>
      <c r="D58" s="46"/>
      <c r="E58" s="16"/>
      <c r="F58" s="231"/>
      <c r="G58" s="229"/>
      <c r="H58" s="230">
        <f t="shared" si="3"/>
        <v>0</v>
      </c>
      <c r="I58" s="169">
        <f t="shared" si="4"/>
        <v>0</v>
      </c>
      <c r="J58" s="149">
        <f t="shared" si="4"/>
        <v>0</v>
      </c>
      <c r="K58" s="117">
        <f t="shared" si="5"/>
        <v>0</v>
      </c>
      <c r="L58" s="144"/>
      <c r="M58" s="145"/>
      <c r="N58" s="145"/>
      <c r="O58" s="146"/>
      <c r="P58" s="51"/>
      <c r="Q58" s="50"/>
      <c r="R58" s="49"/>
      <c r="S58" s="21"/>
      <c r="T58" s="20"/>
      <c r="U58" s="8"/>
    </row>
    <row r="59" spans="1:21" s="19" customFormat="1" ht="18" customHeight="1" collapsed="1" x14ac:dyDescent="0.2">
      <c r="A59" s="55" t="s">
        <v>49</v>
      </c>
      <c r="B59" s="234" t="s">
        <v>48</v>
      </c>
      <c r="C59" s="52"/>
      <c r="D59" s="46"/>
      <c r="E59" s="16"/>
      <c r="F59" s="231"/>
      <c r="G59" s="229"/>
      <c r="H59" s="230">
        <f t="shared" si="3"/>
        <v>0</v>
      </c>
      <c r="I59" s="169">
        <f t="shared" si="4"/>
        <v>0</v>
      </c>
      <c r="J59" s="149">
        <f t="shared" si="4"/>
        <v>0</v>
      </c>
      <c r="K59" s="117">
        <f t="shared" si="5"/>
        <v>0</v>
      </c>
      <c r="L59" s="144"/>
      <c r="M59" s="145"/>
      <c r="N59" s="145"/>
      <c r="O59" s="146"/>
      <c r="P59" s="260"/>
      <c r="Q59" s="261"/>
      <c r="R59" s="262"/>
      <c r="S59" s="21"/>
      <c r="T59" s="20"/>
      <c r="U59" s="8"/>
    </row>
    <row r="60" spans="1:21" s="19" customFormat="1" ht="15" hidden="1" customHeight="1" x14ac:dyDescent="0.2">
      <c r="A60" s="19" t="s">
        <v>47</v>
      </c>
      <c r="B60" s="234" t="s">
        <v>47</v>
      </c>
      <c r="C60" s="52"/>
      <c r="D60" s="46"/>
      <c r="E60" s="16"/>
      <c r="F60" s="231"/>
      <c r="G60" s="229"/>
      <c r="H60" s="230">
        <f t="shared" si="3"/>
        <v>0</v>
      </c>
      <c r="I60" s="169">
        <f t="shared" si="4"/>
        <v>0</v>
      </c>
      <c r="J60" s="149">
        <f t="shared" si="4"/>
        <v>0</v>
      </c>
      <c r="K60" s="117">
        <f t="shared" si="5"/>
        <v>0</v>
      </c>
      <c r="L60" s="144"/>
      <c r="M60" s="145"/>
      <c r="N60" s="145"/>
      <c r="O60" s="146"/>
      <c r="P60" s="51"/>
      <c r="Q60" s="50"/>
      <c r="R60" s="49"/>
      <c r="S60" s="21"/>
      <c r="T60" s="20"/>
      <c r="U60" s="8"/>
    </row>
    <row r="61" spans="1:21" s="19" customFormat="1" ht="18" customHeight="1" collapsed="1" x14ac:dyDescent="0.2">
      <c r="A61" s="19" t="s">
        <v>46</v>
      </c>
      <c r="B61" s="234" t="s">
        <v>46</v>
      </c>
      <c r="C61" s="52"/>
      <c r="D61" s="46"/>
      <c r="E61" s="16"/>
      <c r="F61" s="231"/>
      <c r="G61" s="229"/>
      <c r="H61" s="230">
        <f t="shared" si="3"/>
        <v>0</v>
      </c>
      <c r="I61" s="169">
        <f t="shared" si="4"/>
        <v>0</v>
      </c>
      <c r="J61" s="149">
        <f t="shared" si="4"/>
        <v>0</v>
      </c>
      <c r="K61" s="117">
        <f t="shared" si="5"/>
        <v>0</v>
      </c>
      <c r="L61" s="144"/>
      <c r="M61" s="145"/>
      <c r="N61" s="145"/>
      <c r="O61" s="146"/>
      <c r="P61" s="260"/>
      <c r="Q61" s="261"/>
      <c r="R61" s="262"/>
      <c r="S61" s="21"/>
      <c r="T61" s="20"/>
      <c r="U61" s="8"/>
    </row>
    <row r="62" spans="1:21" s="19" customFormat="1" ht="15" hidden="1" customHeight="1" x14ac:dyDescent="0.2">
      <c r="A62" s="19" t="s">
        <v>45</v>
      </c>
      <c r="B62" s="234" t="s">
        <v>45</v>
      </c>
      <c r="C62" s="52"/>
      <c r="D62" s="46"/>
      <c r="E62" s="16"/>
      <c r="F62" s="231"/>
      <c r="G62" s="229"/>
      <c r="H62" s="230">
        <f t="shared" si="3"/>
        <v>0</v>
      </c>
      <c r="I62" s="169">
        <f t="shared" si="4"/>
        <v>0</v>
      </c>
      <c r="J62" s="149">
        <f t="shared" si="4"/>
        <v>0</v>
      </c>
      <c r="K62" s="117">
        <f t="shared" si="5"/>
        <v>0</v>
      </c>
      <c r="L62" s="144"/>
      <c r="M62" s="145"/>
      <c r="N62" s="145"/>
      <c r="O62" s="146"/>
      <c r="P62" s="51"/>
      <c r="Q62" s="50"/>
      <c r="R62" s="49"/>
      <c r="S62" s="21"/>
      <c r="T62" s="20"/>
      <c r="U62" s="8"/>
    </row>
    <row r="63" spans="1:21" s="19" customFormat="1" ht="18" customHeight="1" collapsed="1" x14ac:dyDescent="0.2">
      <c r="A63" s="19" t="s">
        <v>44</v>
      </c>
      <c r="B63" s="234" t="s">
        <v>44</v>
      </c>
      <c r="C63" s="52"/>
      <c r="D63" s="46"/>
      <c r="E63" s="16"/>
      <c r="F63" s="231"/>
      <c r="G63" s="229"/>
      <c r="H63" s="230">
        <f t="shared" si="3"/>
        <v>0</v>
      </c>
      <c r="I63" s="169">
        <f t="shared" si="4"/>
        <v>0</v>
      </c>
      <c r="J63" s="149">
        <f t="shared" si="4"/>
        <v>0</v>
      </c>
      <c r="K63" s="117">
        <f t="shared" si="5"/>
        <v>0</v>
      </c>
      <c r="L63" s="144"/>
      <c r="M63" s="145"/>
      <c r="N63" s="145"/>
      <c r="O63" s="146"/>
      <c r="P63" s="260"/>
      <c r="Q63" s="261"/>
      <c r="R63" s="262"/>
      <c r="S63" s="21"/>
      <c r="T63" s="20"/>
      <c r="U63" s="8"/>
    </row>
    <row r="64" spans="1:21" s="19" customFormat="1" ht="18" customHeight="1" x14ac:dyDescent="0.2">
      <c r="A64" s="19" t="s">
        <v>43</v>
      </c>
      <c r="B64" s="234" t="s">
        <v>43</v>
      </c>
      <c r="C64" s="52"/>
      <c r="D64" s="46"/>
      <c r="E64" s="16"/>
      <c r="F64" s="231"/>
      <c r="G64" s="229"/>
      <c r="H64" s="230">
        <f t="shared" si="3"/>
        <v>0</v>
      </c>
      <c r="I64" s="169">
        <f t="shared" si="4"/>
        <v>0</v>
      </c>
      <c r="J64" s="149">
        <f t="shared" si="4"/>
        <v>0</v>
      </c>
      <c r="K64" s="117">
        <f t="shared" si="5"/>
        <v>0</v>
      </c>
      <c r="L64" s="144"/>
      <c r="M64" s="145"/>
      <c r="N64" s="145"/>
      <c r="O64" s="146"/>
      <c r="P64" s="260"/>
      <c r="Q64" s="261"/>
      <c r="R64" s="262"/>
      <c r="S64" s="21"/>
      <c r="T64" s="20"/>
      <c r="U64" s="8"/>
    </row>
    <row r="65" spans="1:21" s="19" customFormat="1" ht="18" customHeight="1" x14ac:dyDescent="0.2">
      <c r="A65" s="19" t="s">
        <v>42</v>
      </c>
      <c r="B65" s="234" t="s">
        <v>42</v>
      </c>
      <c r="C65" s="52"/>
      <c r="D65" s="46"/>
      <c r="E65" s="16"/>
      <c r="F65" s="231"/>
      <c r="G65" s="229"/>
      <c r="H65" s="230">
        <f t="shared" si="3"/>
        <v>0</v>
      </c>
      <c r="I65" s="169">
        <f t="shared" si="4"/>
        <v>0</v>
      </c>
      <c r="J65" s="149">
        <f t="shared" si="4"/>
        <v>0</v>
      </c>
      <c r="K65" s="117">
        <f t="shared" si="5"/>
        <v>0</v>
      </c>
      <c r="L65" s="144"/>
      <c r="M65" s="145"/>
      <c r="N65" s="145"/>
      <c r="O65" s="146"/>
      <c r="P65" s="260"/>
      <c r="Q65" s="261"/>
      <c r="R65" s="262"/>
      <c r="S65" s="21"/>
      <c r="T65" s="20"/>
      <c r="U65" s="20"/>
    </row>
    <row r="66" spans="1:21" s="19" customFormat="1" ht="18" customHeight="1" x14ac:dyDescent="0.2">
      <c r="A66" s="19" t="s">
        <v>41</v>
      </c>
      <c r="B66" s="234" t="s">
        <v>40</v>
      </c>
      <c r="C66" s="52"/>
      <c r="D66" s="46"/>
      <c r="E66" s="16"/>
      <c r="F66" s="231"/>
      <c r="G66" s="229"/>
      <c r="H66" s="230">
        <f t="shared" si="3"/>
        <v>0</v>
      </c>
      <c r="I66" s="169">
        <f t="shared" si="4"/>
        <v>0</v>
      </c>
      <c r="J66" s="149">
        <f t="shared" si="4"/>
        <v>0</v>
      </c>
      <c r="K66" s="117">
        <f t="shared" si="5"/>
        <v>0</v>
      </c>
      <c r="L66" s="144"/>
      <c r="M66" s="145"/>
      <c r="N66" s="145"/>
      <c r="O66" s="146"/>
      <c r="P66" s="260"/>
      <c r="Q66" s="261"/>
      <c r="R66" s="262"/>
      <c r="S66" s="21"/>
      <c r="T66" s="20"/>
      <c r="U66" s="20"/>
    </row>
    <row r="67" spans="1:21" s="19" customFormat="1" ht="18" customHeight="1" x14ac:dyDescent="0.2">
      <c r="A67" s="19" t="s">
        <v>39</v>
      </c>
      <c r="B67" s="234" t="s">
        <v>39</v>
      </c>
      <c r="C67" s="52"/>
      <c r="D67" s="46"/>
      <c r="E67" s="16"/>
      <c r="F67" s="231"/>
      <c r="G67" s="229"/>
      <c r="H67" s="230">
        <f t="shared" si="3"/>
        <v>0</v>
      </c>
      <c r="I67" s="169">
        <f t="shared" si="4"/>
        <v>0</v>
      </c>
      <c r="J67" s="149">
        <f t="shared" si="4"/>
        <v>0</v>
      </c>
      <c r="K67" s="117">
        <f t="shared" si="5"/>
        <v>0</v>
      </c>
      <c r="L67" s="144"/>
      <c r="M67" s="145"/>
      <c r="N67" s="145"/>
      <c r="O67" s="146"/>
      <c r="P67" s="260"/>
      <c r="Q67" s="261"/>
      <c r="R67" s="262"/>
      <c r="S67" s="21"/>
      <c r="T67" s="20"/>
      <c r="U67" s="20"/>
    </row>
    <row r="68" spans="1:21" s="19" customFormat="1" ht="18" customHeight="1" x14ac:dyDescent="0.2">
      <c r="A68" s="19" t="s">
        <v>38</v>
      </c>
      <c r="B68" s="234" t="s">
        <v>38</v>
      </c>
      <c r="C68" s="52"/>
      <c r="D68" s="46"/>
      <c r="E68" s="16"/>
      <c r="F68" s="231"/>
      <c r="G68" s="229"/>
      <c r="H68" s="230">
        <f t="shared" si="3"/>
        <v>0</v>
      </c>
      <c r="I68" s="169">
        <f t="shared" si="4"/>
        <v>0</v>
      </c>
      <c r="J68" s="149">
        <f t="shared" si="4"/>
        <v>0</v>
      </c>
      <c r="K68" s="117">
        <f t="shared" si="5"/>
        <v>0</v>
      </c>
      <c r="L68" s="144"/>
      <c r="M68" s="145"/>
      <c r="N68" s="145"/>
      <c r="O68" s="146"/>
      <c r="P68" s="260"/>
      <c r="Q68" s="261"/>
      <c r="R68" s="262"/>
      <c r="S68" s="21"/>
      <c r="T68" s="20"/>
      <c r="U68" s="20"/>
    </row>
    <row r="69" spans="1:21" s="19" customFormat="1" ht="18" customHeight="1" x14ac:dyDescent="0.2">
      <c r="A69" s="19" t="s">
        <v>37</v>
      </c>
      <c r="B69" s="234" t="s">
        <v>37</v>
      </c>
      <c r="C69" s="52"/>
      <c r="D69" s="46"/>
      <c r="E69" s="16"/>
      <c r="F69" s="231"/>
      <c r="G69" s="229"/>
      <c r="H69" s="230">
        <f t="shared" si="3"/>
        <v>0</v>
      </c>
      <c r="I69" s="169">
        <f t="shared" si="4"/>
        <v>0</v>
      </c>
      <c r="J69" s="149">
        <f t="shared" si="4"/>
        <v>0</v>
      </c>
      <c r="K69" s="117">
        <f t="shared" si="5"/>
        <v>0</v>
      </c>
      <c r="L69" s="144"/>
      <c r="M69" s="145"/>
      <c r="N69" s="145"/>
      <c r="O69" s="146"/>
      <c r="P69" s="260"/>
      <c r="Q69" s="261"/>
      <c r="R69" s="262"/>
      <c r="S69" s="21"/>
      <c r="T69" s="20"/>
      <c r="U69" s="20"/>
    </row>
    <row r="70" spans="1:21" s="19" customFormat="1" ht="18" customHeight="1" x14ac:dyDescent="0.2">
      <c r="A70" s="19" t="s">
        <v>36</v>
      </c>
      <c r="B70" s="234" t="s">
        <v>36</v>
      </c>
      <c r="C70" s="52"/>
      <c r="D70" s="46"/>
      <c r="E70" s="16"/>
      <c r="F70" s="231"/>
      <c r="G70" s="229"/>
      <c r="H70" s="230">
        <f t="shared" si="3"/>
        <v>0</v>
      </c>
      <c r="I70" s="169">
        <f t="shared" si="4"/>
        <v>0</v>
      </c>
      <c r="J70" s="149">
        <f t="shared" si="4"/>
        <v>0</v>
      </c>
      <c r="K70" s="117">
        <f t="shared" si="5"/>
        <v>0</v>
      </c>
      <c r="L70" s="144"/>
      <c r="M70" s="145"/>
      <c r="N70" s="145"/>
      <c r="O70" s="146"/>
      <c r="P70" s="260"/>
      <c r="Q70" s="261"/>
      <c r="R70" s="262"/>
      <c r="S70" s="21"/>
      <c r="T70" s="20"/>
      <c r="U70" s="20"/>
    </row>
    <row r="71" spans="1:21" s="19" customFormat="1" ht="18" customHeight="1" collapsed="1" x14ac:dyDescent="0.2">
      <c r="A71" s="19" t="s">
        <v>35</v>
      </c>
      <c r="B71" s="234" t="s">
        <v>35</v>
      </c>
      <c r="C71" s="52"/>
      <c r="D71" s="46"/>
      <c r="E71" s="16"/>
      <c r="F71" s="231"/>
      <c r="G71" s="229"/>
      <c r="H71" s="230">
        <f t="shared" si="3"/>
        <v>0</v>
      </c>
      <c r="I71" s="169">
        <f t="shared" si="4"/>
        <v>0</v>
      </c>
      <c r="J71" s="149">
        <f t="shared" si="4"/>
        <v>0</v>
      </c>
      <c r="K71" s="117">
        <f t="shared" si="5"/>
        <v>0</v>
      </c>
      <c r="L71" s="144"/>
      <c r="M71" s="145"/>
      <c r="N71" s="145"/>
      <c r="O71" s="146"/>
      <c r="P71" s="260"/>
      <c r="Q71" s="261"/>
      <c r="R71" s="262"/>
      <c r="S71" s="21"/>
      <c r="T71" s="20"/>
      <c r="U71" s="20"/>
    </row>
    <row r="72" spans="1:21" s="19" customFormat="1" ht="18" customHeight="1" x14ac:dyDescent="0.2">
      <c r="A72" s="19" t="s">
        <v>34</v>
      </c>
      <c r="B72" s="234" t="s">
        <v>34</v>
      </c>
      <c r="C72" s="52"/>
      <c r="D72" s="46"/>
      <c r="E72" s="16"/>
      <c r="F72" s="231"/>
      <c r="G72" s="229"/>
      <c r="H72" s="230">
        <f t="shared" si="3"/>
        <v>0</v>
      </c>
      <c r="I72" s="169">
        <f t="shared" si="4"/>
        <v>0</v>
      </c>
      <c r="J72" s="149">
        <f t="shared" si="4"/>
        <v>0</v>
      </c>
      <c r="K72" s="117">
        <f t="shared" si="5"/>
        <v>0</v>
      </c>
      <c r="L72" s="144"/>
      <c r="M72" s="145"/>
      <c r="N72" s="145"/>
      <c r="O72" s="146"/>
      <c r="P72" s="260"/>
      <c r="Q72" s="261"/>
      <c r="R72" s="262"/>
      <c r="S72" s="21"/>
      <c r="T72" s="20"/>
      <c r="U72" s="20"/>
    </row>
    <row r="73" spans="1:21" s="19" customFormat="1" ht="18" customHeight="1" x14ac:dyDescent="0.2">
      <c r="A73" s="19" t="s">
        <v>33</v>
      </c>
      <c r="B73" s="234" t="s">
        <v>33</v>
      </c>
      <c r="C73" s="76"/>
      <c r="D73" s="46"/>
      <c r="E73" s="16"/>
      <c r="F73" s="231"/>
      <c r="G73" s="229"/>
      <c r="H73" s="230">
        <f t="shared" si="3"/>
        <v>0</v>
      </c>
      <c r="I73" s="169">
        <f t="shared" si="4"/>
        <v>0</v>
      </c>
      <c r="J73" s="149">
        <f t="shared" si="4"/>
        <v>0</v>
      </c>
      <c r="K73" s="117">
        <f t="shared" si="5"/>
        <v>0</v>
      </c>
      <c r="L73" s="144"/>
      <c r="M73" s="145"/>
      <c r="N73" s="145"/>
      <c r="O73" s="146"/>
      <c r="P73" s="260"/>
      <c r="Q73" s="261"/>
      <c r="R73" s="262"/>
      <c r="S73" s="21"/>
      <c r="T73" s="20"/>
      <c r="U73" s="8"/>
    </row>
    <row r="74" spans="1:21" s="19" customFormat="1" ht="18" customHeight="1" x14ac:dyDescent="0.2">
      <c r="A74" s="55" t="s">
        <v>32</v>
      </c>
      <c r="B74" s="237" t="s">
        <v>31</v>
      </c>
      <c r="C74" s="76"/>
      <c r="D74" s="46"/>
      <c r="E74" s="16"/>
      <c r="F74" s="231"/>
      <c r="G74" s="229"/>
      <c r="H74" s="230">
        <f t="shared" si="3"/>
        <v>0</v>
      </c>
      <c r="I74" s="169">
        <f t="shared" si="4"/>
        <v>0</v>
      </c>
      <c r="J74" s="149">
        <f t="shared" si="4"/>
        <v>0</v>
      </c>
      <c r="K74" s="117">
        <f t="shared" si="5"/>
        <v>0</v>
      </c>
      <c r="L74" s="144"/>
      <c r="M74" s="145"/>
      <c r="N74" s="145"/>
      <c r="O74" s="146"/>
      <c r="P74" s="260"/>
      <c r="Q74" s="261"/>
      <c r="R74" s="262"/>
      <c r="S74" s="21"/>
      <c r="T74" s="20"/>
      <c r="U74" s="8"/>
    </row>
    <row r="75" spans="1:21" s="19" customFormat="1" ht="15" hidden="1" customHeight="1" x14ac:dyDescent="0.2">
      <c r="A75" s="19" t="s">
        <v>30</v>
      </c>
      <c r="B75" s="48" t="s">
        <v>30</v>
      </c>
      <c r="C75" s="76"/>
      <c r="D75" s="46"/>
      <c r="E75" s="16"/>
      <c r="F75" s="169">
        <v>0</v>
      </c>
      <c r="G75" s="149">
        <v>0</v>
      </c>
      <c r="H75" s="163">
        <v>0</v>
      </c>
      <c r="I75" s="169">
        <v>0</v>
      </c>
      <c r="J75" s="149">
        <v>0</v>
      </c>
      <c r="K75" s="163">
        <v>0</v>
      </c>
      <c r="L75" s="188"/>
      <c r="M75" s="189"/>
      <c r="N75" s="189"/>
      <c r="O75" s="179"/>
      <c r="P75" s="51"/>
      <c r="Q75" s="50"/>
      <c r="R75" s="49"/>
      <c r="S75" s="21"/>
      <c r="T75" s="20"/>
      <c r="U75" s="8"/>
    </row>
    <row r="76" spans="1:21" s="19" customFormat="1" ht="18" customHeight="1" thickBot="1" x14ac:dyDescent="0.25">
      <c r="A76" s="19" t="s">
        <v>4</v>
      </c>
      <c r="B76" s="72" t="s">
        <v>124</v>
      </c>
      <c r="C76" s="74"/>
      <c r="D76" s="73"/>
      <c r="E76" s="16"/>
      <c r="F76" s="170"/>
      <c r="G76" s="152"/>
      <c r="H76" s="164">
        <f>SUM(H33:H75)</f>
        <v>0</v>
      </c>
      <c r="I76" s="170"/>
      <c r="J76" s="152"/>
      <c r="K76" s="164">
        <f>SUM(K33:K75)</f>
        <v>0</v>
      </c>
      <c r="L76" s="180">
        <f>SUM(L33:L75)</f>
        <v>0</v>
      </c>
      <c r="M76" s="181">
        <f>SUM(M55:M75)</f>
        <v>0</v>
      </c>
      <c r="N76" s="181">
        <f>SUM(N55:N75)</f>
        <v>0</v>
      </c>
      <c r="O76" s="182">
        <f>SUM(O55:O75)</f>
        <v>0</v>
      </c>
      <c r="P76" s="260"/>
      <c r="Q76" s="261"/>
      <c r="R76" s="262"/>
      <c r="S76" s="21"/>
      <c r="T76" s="20"/>
      <c r="U76" s="8"/>
    </row>
    <row r="77" spans="1:21" s="57" customFormat="1" ht="18" customHeight="1" thickTop="1" x14ac:dyDescent="0.2">
      <c r="A77" s="57" t="s">
        <v>29</v>
      </c>
      <c r="B77" s="160" t="s">
        <v>29</v>
      </c>
      <c r="C77" s="71"/>
      <c r="D77" s="71"/>
      <c r="E77" s="70"/>
      <c r="F77" s="171"/>
      <c r="G77" s="151"/>
      <c r="H77" s="119"/>
      <c r="I77" s="171"/>
      <c r="J77" s="151"/>
      <c r="K77" s="119"/>
      <c r="L77" s="120"/>
      <c r="M77" s="120"/>
      <c r="N77" s="120"/>
      <c r="O77" s="131"/>
      <c r="P77" s="260"/>
      <c r="Q77" s="261"/>
      <c r="R77" s="262"/>
      <c r="S77" s="59"/>
      <c r="T77" s="69"/>
      <c r="U77" s="4"/>
    </row>
    <row r="78" spans="1:21" s="19" customFormat="1" ht="18" customHeight="1" x14ac:dyDescent="0.2">
      <c r="A78" s="55" t="s">
        <v>28</v>
      </c>
      <c r="B78" s="234" t="s">
        <v>27</v>
      </c>
      <c r="C78" s="52"/>
      <c r="D78" s="56"/>
      <c r="E78" s="16"/>
      <c r="F78" s="231"/>
      <c r="G78" s="229"/>
      <c r="H78" s="230">
        <f t="shared" ref="H78:H87" si="6">ROUND(F78*G78,0)</f>
        <v>0</v>
      </c>
      <c r="I78" s="169">
        <f t="shared" ref="I78:J87" si="7">F78</f>
        <v>0</v>
      </c>
      <c r="J78" s="149">
        <f t="shared" si="7"/>
        <v>0</v>
      </c>
      <c r="K78" s="117">
        <f t="shared" ref="K78:K87" si="8">ROUND(I78*J78,0)</f>
        <v>0</v>
      </c>
      <c r="L78" s="144"/>
      <c r="M78" s="145"/>
      <c r="N78" s="145"/>
      <c r="O78" s="146"/>
      <c r="P78" s="260"/>
      <c r="Q78" s="261"/>
      <c r="R78" s="262"/>
      <c r="S78" s="21"/>
      <c r="T78" s="20"/>
      <c r="U78" s="251"/>
    </row>
    <row r="79" spans="1:21" s="19" customFormat="1" ht="15" hidden="1" customHeight="1" x14ac:dyDescent="0.2">
      <c r="A79" s="19" t="s">
        <v>26</v>
      </c>
      <c r="B79" s="234" t="s">
        <v>26</v>
      </c>
      <c r="C79" s="52"/>
      <c r="D79" s="46"/>
      <c r="E79" s="16"/>
      <c r="F79" s="231"/>
      <c r="G79" s="229"/>
      <c r="H79" s="230">
        <f t="shared" si="6"/>
        <v>0</v>
      </c>
      <c r="I79" s="169">
        <f t="shared" si="7"/>
        <v>0</v>
      </c>
      <c r="J79" s="149">
        <f t="shared" si="7"/>
        <v>0</v>
      </c>
      <c r="K79" s="117">
        <f t="shared" si="8"/>
        <v>0</v>
      </c>
      <c r="L79" s="144"/>
      <c r="M79" s="145"/>
      <c r="N79" s="145"/>
      <c r="O79" s="146"/>
      <c r="P79" s="51"/>
      <c r="Q79" s="50"/>
      <c r="R79" s="49"/>
      <c r="S79" s="21"/>
      <c r="T79" s="251"/>
      <c r="U79" s="246"/>
    </row>
    <row r="80" spans="1:21" s="19" customFormat="1" ht="15" hidden="1" customHeight="1" x14ac:dyDescent="0.2">
      <c r="A80" s="19" t="s">
        <v>25</v>
      </c>
      <c r="B80" s="234" t="s">
        <v>25</v>
      </c>
      <c r="C80" s="52"/>
      <c r="D80" s="46"/>
      <c r="E80" s="16"/>
      <c r="F80" s="231"/>
      <c r="G80" s="229"/>
      <c r="H80" s="230">
        <f t="shared" si="6"/>
        <v>0</v>
      </c>
      <c r="I80" s="169">
        <f t="shared" si="7"/>
        <v>0</v>
      </c>
      <c r="J80" s="149">
        <f t="shared" si="7"/>
        <v>0</v>
      </c>
      <c r="K80" s="117">
        <f t="shared" si="8"/>
        <v>0</v>
      </c>
      <c r="L80" s="144"/>
      <c r="M80" s="145"/>
      <c r="N80" s="145"/>
      <c r="O80" s="146"/>
      <c r="P80" s="51"/>
      <c r="Q80" s="50"/>
      <c r="R80" s="49"/>
      <c r="S80" s="21"/>
      <c r="T80" s="246"/>
      <c r="U80" s="246"/>
    </row>
    <row r="81" spans="1:21" s="19" customFormat="1" ht="15" hidden="1" customHeight="1" x14ac:dyDescent="0.2">
      <c r="A81" s="19" t="s">
        <v>24</v>
      </c>
      <c r="B81" s="234" t="s">
        <v>24</v>
      </c>
      <c r="C81" s="52"/>
      <c r="D81" s="46"/>
      <c r="E81" s="16"/>
      <c r="F81" s="231"/>
      <c r="G81" s="229"/>
      <c r="H81" s="230">
        <f t="shared" si="6"/>
        <v>0</v>
      </c>
      <c r="I81" s="169">
        <f t="shared" si="7"/>
        <v>0</v>
      </c>
      <c r="J81" s="149">
        <f t="shared" si="7"/>
        <v>0</v>
      </c>
      <c r="K81" s="117">
        <f t="shared" si="8"/>
        <v>0</v>
      </c>
      <c r="L81" s="144"/>
      <c r="M81" s="145"/>
      <c r="N81" s="145"/>
      <c r="O81" s="146"/>
      <c r="P81" s="51"/>
      <c r="Q81" s="50"/>
      <c r="R81" s="49"/>
      <c r="S81" s="21"/>
      <c r="T81" s="246"/>
      <c r="U81" s="246"/>
    </row>
    <row r="82" spans="1:21" s="19" customFormat="1" ht="15" hidden="1" customHeight="1" x14ac:dyDescent="0.2">
      <c r="A82" s="19" t="s">
        <v>23</v>
      </c>
      <c r="B82" s="234" t="s">
        <v>23</v>
      </c>
      <c r="C82" s="52"/>
      <c r="D82" s="46"/>
      <c r="E82" s="16"/>
      <c r="F82" s="231"/>
      <c r="G82" s="229"/>
      <c r="H82" s="230">
        <f t="shared" si="6"/>
        <v>0</v>
      </c>
      <c r="I82" s="169">
        <f t="shared" si="7"/>
        <v>0</v>
      </c>
      <c r="J82" s="149">
        <f t="shared" si="7"/>
        <v>0</v>
      </c>
      <c r="K82" s="117">
        <f t="shared" si="8"/>
        <v>0</v>
      </c>
      <c r="L82" s="144"/>
      <c r="M82" s="145"/>
      <c r="N82" s="145"/>
      <c r="O82" s="146"/>
      <c r="P82" s="51"/>
      <c r="Q82" s="50"/>
      <c r="R82" s="49"/>
      <c r="S82" s="21"/>
      <c r="T82" s="20"/>
      <c r="U82" s="20"/>
    </row>
    <row r="83" spans="1:21" s="19" customFormat="1" ht="15" hidden="1" customHeight="1" x14ac:dyDescent="0.2">
      <c r="A83" s="19" t="s">
        <v>22</v>
      </c>
      <c r="B83" s="234" t="s">
        <v>22</v>
      </c>
      <c r="C83" s="52"/>
      <c r="D83" s="46"/>
      <c r="E83" s="16"/>
      <c r="F83" s="231"/>
      <c r="G83" s="229"/>
      <c r="H83" s="230">
        <f t="shared" si="6"/>
        <v>0</v>
      </c>
      <c r="I83" s="169">
        <f t="shared" si="7"/>
        <v>0</v>
      </c>
      <c r="J83" s="149">
        <f t="shared" si="7"/>
        <v>0</v>
      </c>
      <c r="K83" s="117">
        <f t="shared" si="8"/>
        <v>0</v>
      </c>
      <c r="L83" s="144"/>
      <c r="M83" s="145"/>
      <c r="N83" s="145"/>
      <c r="O83" s="146"/>
      <c r="P83" s="51"/>
      <c r="Q83" s="50"/>
      <c r="R83" s="49"/>
      <c r="S83" s="21"/>
      <c r="T83" s="68"/>
      <c r="U83" s="67"/>
    </row>
    <row r="84" spans="1:21" s="19" customFormat="1" ht="15" hidden="1" customHeight="1" x14ac:dyDescent="0.2">
      <c r="A84" s="19" t="s">
        <v>21</v>
      </c>
      <c r="B84" s="234" t="s">
        <v>21</v>
      </c>
      <c r="C84" s="52"/>
      <c r="D84" s="46"/>
      <c r="E84" s="16"/>
      <c r="F84" s="231"/>
      <c r="G84" s="229"/>
      <c r="H84" s="230">
        <f t="shared" si="6"/>
        <v>0</v>
      </c>
      <c r="I84" s="169">
        <f t="shared" si="7"/>
        <v>0</v>
      </c>
      <c r="J84" s="149">
        <f t="shared" si="7"/>
        <v>0</v>
      </c>
      <c r="K84" s="117">
        <f t="shared" si="8"/>
        <v>0</v>
      </c>
      <c r="L84" s="144"/>
      <c r="M84" s="145"/>
      <c r="N84" s="145"/>
      <c r="O84" s="146"/>
      <c r="P84" s="51"/>
      <c r="Q84" s="50"/>
      <c r="R84" s="49"/>
      <c r="S84" s="21"/>
      <c r="T84" s="252"/>
      <c r="U84" s="252"/>
    </row>
    <row r="85" spans="1:21" s="19" customFormat="1" ht="15" hidden="1" customHeight="1" x14ac:dyDescent="0.2">
      <c r="A85" s="19" t="s">
        <v>20</v>
      </c>
      <c r="B85" s="234" t="s">
        <v>20</v>
      </c>
      <c r="C85" s="52"/>
      <c r="D85" s="46"/>
      <c r="E85" s="16"/>
      <c r="F85" s="231"/>
      <c r="G85" s="229"/>
      <c r="H85" s="230">
        <f t="shared" si="6"/>
        <v>0</v>
      </c>
      <c r="I85" s="169">
        <f t="shared" si="7"/>
        <v>0</v>
      </c>
      <c r="J85" s="149">
        <f t="shared" si="7"/>
        <v>0</v>
      </c>
      <c r="K85" s="117">
        <f t="shared" si="8"/>
        <v>0</v>
      </c>
      <c r="L85" s="144"/>
      <c r="M85" s="145"/>
      <c r="N85" s="145"/>
      <c r="O85" s="146"/>
      <c r="P85" s="51"/>
      <c r="Q85" s="50"/>
      <c r="R85" s="49"/>
      <c r="S85" s="21"/>
      <c r="T85" s="253"/>
      <c r="U85" s="253"/>
    </row>
    <row r="86" spans="1:21" s="19" customFormat="1" ht="15" hidden="1" customHeight="1" x14ac:dyDescent="0.2">
      <c r="A86" s="19" t="s">
        <v>19</v>
      </c>
      <c r="B86" s="234" t="s">
        <v>19</v>
      </c>
      <c r="C86" s="52"/>
      <c r="D86" s="46"/>
      <c r="E86" s="16"/>
      <c r="F86" s="231"/>
      <c r="G86" s="229"/>
      <c r="H86" s="230">
        <f t="shared" si="6"/>
        <v>0</v>
      </c>
      <c r="I86" s="169">
        <f t="shared" si="7"/>
        <v>0</v>
      </c>
      <c r="J86" s="149">
        <f t="shared" si="7"/>
        <v>0</v>
      </c>
      <c r="K86" s="117">
        <f t="shared" si="8"/>
        <v>0</v>
      </c>
      <c r="L86" s="144"/>
      <c r="M86" s="145"/>
      <c r="N86" s="145"/>
      <c r="O86" s="146"/>
      <c r="P86" s="51"/>
      <c r="Q86" s="50"/>
      <c r="R86" s="49"/>
      <c r="S86" s="21"/>
      <c r="T86" s="253"/>
      <c r="U86" s="253"/>
    </row>
    <row r="87" spans="1:21" s="19" customFormat="1" ht="18" customHeight="1" x14ac:dyDescent="0.2">
      <c r="A87" s="19" t="s">
        <v>18</v>
      </c>
      <c r="B87" s="237" t="s">
        <v>18</v>
      </c>
      <c r="C87" s="52"/>
      <c r="D87" s="64"/>
      <c r="E87" s="16"/>
      <c r="F87" s="231"/>
      <c r="G87" s="229"/>
      <c r="H87" s="232">
        <f t="shared" si="6"/>
        <v>0</v>
      </c>
      <c r="I87" s="169">
        <f t="shared" si="7"/>
        <v>0</v>
      </c>
      <c r="J87" s="149">
        <f t="shared" si="7"/>
        <v>0</v>
      </c>
      <c r="K87" s="163">
        <f t="shared" si="8"/>
        <v>0</v>
      </c>
      <c r="L87" s="190"/>
      <c r="M87" s="191"/>
      <c r="N87" s="191"/>
      <c r="O87" s="192"/>
      <c r="P87" s="260"/>
      <c r="Q87" s="261"/>
      <c r="R87" s="262"/>
      <c r="S87" s="21"/>
      <c r="T87" s="66"/>
      <c r="U87" s="66"/>
    </row>
    <row r="88" spans="1:21" s="19" customFormat="1" ht="18" customHeight="1" thickBot="1" x14ac:dyDescent="0.25">
      <c r="A88" s="19" t="s">
        <v>4</v>
      </c>
      <c r="B88" s="88" t="s">
        <v>126</v>
      </c>
      <c r="C88" s="41"/>
      <c r="D88" s="40"/>
      <c r="E88" s="70"/>
      <c r="F88" s="172"/>
      <c r="G88" s="150"/>
      <c r="H88" s="164">
        <f>SUM(H78:H87)</f>
        <v>0</v>
      </c>
      <c r="I88" s="172"/>
      <c r="J88" s="150"/>
      <c r="K88" s="164">
        <f>SUM(K78:K87)</f>
        <v>0</v>
      </c>
      <c r="L88" s="180">
        <f>SUM(L78:L87)</f>
        <v>0</v>
      </c>
      <c r="M88" s="181">
        <f>SUM(M78:M87)</f>
        <v>0</v>
      </c>
      <c r="N88" s="181">
        <f>SUM(N78:N87)</f>
        <v>0</v>
      </c>
      <c r="O88" s="182">
        <f>SUM(O78:O87)</f>
        <v>0</v>
      </c>
      <c r="P88" s="260"/>
      <c r="Q88" s="261"/>
      <c r="R88" s="262"/>
      <c r="S88" s="21"/>
      <c r="T88" s="58"/>
      <c r="U88" s="4"/>
    </row>
    <row r="89" spans="1:21" s="57" customFormat="1" ht="18" customHeight="1" thickTop="1" x14ac:dyDescent="0.2">
      <c r="A89" s="57" t="s">
        <v>17</v>
      </c>
      <c r="B89" s="161" t="s">
        <v>17</v>
      </c>
      <c r="C89" s="61"/>
      <c r="D89" s="61"/>
      <c r="E89" s="65"/>
      <c r="F89" s="173"/>
      <c r="G89" s="153"/>
      <c r="H89" s="119"/>
      <c r="I89" s="173"/>
      <c r="J89" s="153"/>
      <c r="K89" s="119"/>
      <c r="L89" s="120"/>
      <c r="M89" s="120"/>
      <c r="N89" s="120"/>
      <c r="O89" s="131"/>
      <c r="P89" s="260"/>
      <c r="Q89" s="261"/>
      <c r="R89" s="262"/>
      <c r="S89" s="59"/>
      <c r="T89" s="58"/>
      <c r="U89" s="4"/>
    </row>
    <row r="90" spans="1:21" s="19" customFormat="1" ht="18" customHeight="1" x14ac:dyDescent="0.2">
      <c r="A90" s="19" t="s">
        <v>16</v>
      </c>
      <c r="B90" s="234" t="s">
        <v>16</v>
      </c>
      <c r="C90" s="52"/>
      <c r="D90" s="56"/>
      <c r="E90" s="63"/>
      <c r="F90" s="231"/>
      <c r="G90" s="229"/>
      <c r="H90" s="230">
        <f>ROUND(F90*G90,0)</f>
        <v>0</v>
      </c>
      <c r="I90" s="169">
        <f t="shared" ref="I90:J92" si="9">F90</f>
        <v>0</v>
      </c>
      <c r="J90" s="149">
        <f t="shared" si="9"/>
        <v>0</v>
      </c>
      <c r="K90" s="117">
        <f>ROUND(I90*J90,0)</f>
        <v>0</v>
      </c>
      <c r="L90" s="144"/>
      <c r="M90" s="145"/>
      <c r="N90" s="145"/>
      <c r="O90" s="146"/>
      <c r="P90" s="260"/>
      <c r="Q90" s="261"/>
      <c r="R90" s="262"/>
      <c r="S90" s="21"/>
      <c r="T90" s="29"/>
      <c r="U90" s="8"/>
    </row>
    <row r="91" spans="1:21" s="19" customFormat="1" ht="18" customHeight="1" x14ac:dyDescent="0.2">
      <c r="A91" s="19" t="s">
        <v>15</v>
      </c>
      <c r="B91" s="234" t="s">
        <v>15</v>
      </c>
      <c r="C91" s="52"/>
      <c r="D91" s="46"/>
      <c r="E91" s="63"/>
      <c r="F91" s="231"/>
      <c r="G91" s="229"/>
      <c r="H91" s="230">
        <f>ROUND(F91*G91,0)</f>
        <v>0</v>
      </c>
      <c r="I91" s="169">
        <f t="shared" si="9"/>
        <v>0</v>
      </c>
      <c r="J91" s="149">
        <f t="shared" si="9"/>
        <v>0</v>
      </c>
      <c r="K91" s="117">
        <f>ROUND(I91*J91,0)</f>
        <v>0</v>
      </c>
      <c r="L91" s="144"/>
      <c r="M91" s="145"/>
      <c r="N91" s="145"/>
      <c r="O91" s="146"/>
      <c r="P91" s="260"/>
      <c r="Q91" s="261"/>
      <c r="R91" s="262"/>
      <c r="S91" s="21"/>
      <c r="T91" s="29"/>
      <c r="U91" s="8"/>
    </row>
    <row r="92" spans="1:21" s="19" customFormat="1" ht="18" customHeight="1" x14ac:dyDescent="0.2">
      <c r="A92" s="19" t="s">
        <v>14</v>
      </c>
      <c r="B92" s="234" t="s">
        <v>14</v>
      </c>
      <c r="C92" s="52"/>
      <c r="D92" s="64"/>
      <c r="E92" s="63"/>
      <c r="F92" s="231"/>
      <c r="G92" s="229"/>
      <c r="H92" s="232">
        <f>ROUND(F92*G92,0)</f>
        <v>0</v>
      </c>
      <c r="I92" s="169">
        <f t="shared" si="9"/>
        <v>0</v>
      </c>
      <c r="J92" s="149">
        <f t="shared" si="9"/>
        <v>0</v>
      </c>
      <c r="K92" s="163">
        <f>ROUND(I92*J92,0)</f>
        <v>0</v>
      </c>
      <c r="L92" s="190"/>
      <c r="M92" s="191"/>
      <c r="N92" s="191"/>
      <c r="O92" s="192"/>
      <c r="P92" s="260"/>
      <c r="Q92" s="261"/>
      <c r="R92" s="262"/>
      <c r="S92" s="21"/>
      <c r="T92" s="29"/>
      <c r="U92" s="8"/>
    </row>
    <row r="93" spans="1:21" s="19" customFormat="1" ht="18" customHeight="1" thickBot="1" x14ac:dyDescent="0.25">
      <c r="A93" s="19" t="s">
        <v>4</v>
      </c>
      <c r="B93" s="88" t="s">
        <v>127</v>
      </c>
      <c r="C93" s="41"/>
      <c r="D93" s="40"/>
      <c r="E93" s="70"/>
      <c r="F93" s="172"/>
      <c r="G93" s="150"/>
      <c r="H93" s="164">
        <f>SUM(H90:H92)</f>
        <v>0</v>
      </c>
      <c r="I93" s="172"/>
      <c r="J93" s="150"/>
      <c r="K93" s="164">
        <f>SUM(K90:K92)</f>
        <v>0</v>
      </c>
      <c r="L93" s="180">
        <f>SUM(L90:L92)</f>
        <v>0</v>
      </c>
      <c r="M93" s="181">
        <f>SUM(M90:M92)</f>
        <v>0</v>
      </c>
      <c r="N93" s="181">
        <f>SUM(N90:N92)</f>
        <v>0</v>
      </c>
      <c r="O93" s="182">
        <f>SUM(O90:O92)</f>
        <v>0</v>
      </c>
      <c r="P93" s="260"/>
      <c r="Q93" s="261"/>
      <c r="R93" s="262"/>
      <c r="S93" s="21"/>
      <c r="T93" s="37"/>
      <c r="U93" s="37"/>
    </row>
    <row r="94" spans="1:21" s="57" customFormat="1" ht="18" customHeight="1" thickTop="1" x14ac:dyDescent="0.2">
      <c r="A94" s="57" t="s">
        <v>13</v>
      </c>
      <c r="B94" s="162" t="s">
        <v>13</v>
      </c>
      <c r="C94" s="61"/>
      <c r="D94" s="61"/>
      <c r="E94" s="60"/>
      <c r="F94" s="173"/>
      <c r="G94" s="153"/>
      <c r="H94" s="119"/>
      <c r="I94" s="173"/>
      <c r="J94" s="153"/>
      <c r="K94" s="119"/>
      <c r="L94" s="120"/>
      <c r="M94" s="120"/>
      <c r="N94" s="120"/>
      <c r="O94" s="131"/>
      <c r="P94" s="260"/>
      <c r="Q94" s="261"/>
      <c r="R94" s="262"/>
      <c r="S94" s="59"/>
      <c r="T94" s="58"/>
      <c r="U94" s="4"/>
    </row>
    <row r="95" spans="1:21" s="19" customFormat="1" ht="18" customHeight="1" x14ac:dyDescent="0.2">
      <c r="A95" s="19" t="s">
        <v>12</v>
      </c>
      <c r="B95" s="234" t="s">
        <v>11</v>
      </c>
      <c r="C95" s="52"/>
      <c r="D95" s="56"/>
      <c r="E95" s="16"/>
      <c r="F95" s="231"/>
      <c r="G95" s="229"/>
      <c r="H95" s="230">
        <f>ROUND(F95*G95,0)</f>
        <v>0</v>
      </c>
      <c r="I95" s="169">
        <f t="shared" ref="I95:J99" si="10">F95</f>
        <v>0</v>
      </c>
      <c r="J95" s="149">
        <f t="shared" si="10"/>
        <v>0</v>
      </c>
      <c r="K95" s="117">
        <f>ROUND(I95*J95,0)</f>
        <v>0</v>
      </c>
      <c r="L95" s="144"/>
      <c r="M95" s="145"/>
      <c r="N95" s="145"/>
      <c r="O95" s="146"/>
      <c r="P95" s="260"/>
      <c r="Q95" s="261"/>
      <c r="R95" s="262"/>
      <c r="S95" s="21"/>
      <c r="T95" s="20"/>
      <c r="U95" s="8"/>
    </row>
    <row r="96" spans="1:21" s="19" customFormat="1" ht="18" customHeight="1" x14ac:dyDescent="0.2">
      <c r="A96" s="55" t="s">
        <v>10</v>
      </c>
      <c r="B96" s="234" t="s">
        <v>9</v>
      </c>
      <c r="C96" s="52"/>
      <c r="D96" s="46"/>
      <c r="E96" s="16"/>
      <c r="F96" s="231"/>
      <c r="G96" s="229"/>
      <c r="H96" s="230">
        <f>ROUND(F96*G96,0)</f>
        <v>0</v>
      </c>
      <c r="I96" s="169">
        <f t="shared" si="10"/>
        <v>0</v>
      </c>
      <c r="J96" s="149">
        <f t="shared" si="10"/>
        <v>0</v>
      </c>
      <c r="K96" s="117">
        <f>ROUND(I96*J96,0)</f>
        <v>0</v>
      </c>
      <c r="L96" s="144"/>
      <c r="M96" s="145"/>
      <c r="N96" s="145"/>
      <c r="O96" s="146"/>
      <c r="P96" s="260"/>
      <c r="Q96" s="261"/>
      <c r="R96" s="262"/>
      <c r="S96" s="21"/>
      <c r="T96" s="20"/>
      <c r="U96" s="8"/>
    </row>
    <row r="97" spans="1:21" s="19" customFormat="1" ht="18" customHeight="1" x14ac:dyDescent="0.2">
      <c r="A97" s="19" t="s">
        <v>8</v>
      </c>
      <c r="B97" s="235" t="s">
        <v>8</v>
      </c>
      <c r="C97" s="52"/>
      <c r="D97" s="46"/>
      <c r="E97" s="16"/>
      <c r="F97" s="231"/>
      <c r="G97" s="229"/>
      <c r="H97" s="230">
        <f>ROUND(F97*G97,0)</f>
        <v>0</v>
      </c>
      <c r="I97" s="169">
        <f t="shared" si="10"/>
        <v>0</v>
      </c>
      <c r="J97" s="149">
        <f t="shared" si="10"/>
        <v>0</v>
      </c>
      <c r="K97" s="117">
        <f>ROUND(I97*J97,0)</f>
        <v>0</v>
      </c>
      <c r="L97" s="144"/>
      <c r="M97" s="145"/>
      <c r="N97" s="145"/>
      <c r="O97" s="146"/>
      <c r="P97" s="260"/>
      <c r="Q97" s="261"/>
      <c r="R97" s="262"/>
      <c r="S97" s="21"/>
      <c r="T97" s="20"/>
      <c r="U97" s="8"/>
    </row>
    <row r="98" spans="1:21" s="19" customFormat="1" ht="18" customHeight="1" x14ac:dyDescent="0.2">
      <c r="A98" s="19" t="s">
        <v>7</v>
      </c>
      <c r="B98" s="234" t="s">
        <v>7</v>
      </c>
      <c r="C98" s="52"/>
      <c r="D98" s="46"/>
      <c r="E98" s="16"/>
      <c r="F98" s="231"/>
      <c r="G98" s="229"/>
      <c r="H98" s="230">
        <f>ROUND(F98*G98,0)</f>
        <v>0</v>
      </c>
      <c r="I98" s="169">
        <f t="shared" si="10"/>
        <v>0</v>
      </c>
      <c r="J98" s="149">
        <f t="shared" si="10"/>
        <v>0</v>
      </c>
      <c r="K98" s="117">
        <f>ROUND(I98*J98,0)</f>
        <v>0</v>
      </c>
      <c r="L98" s="144"/>
      <c r="M98" s="145"/>
      <c r="N98" s="145"/>
      <c r="O98" s="146"/>
      <c r="P98" s="260"/>
      <c r="Q98" s="261"/>
      <c r="R98" s="262"/>
      <c r="S98" s="21"/>
      <c r="T98" s="20"/>
      <c r="U98" s="8"/>
    </row>
    <row r="99" spans="1:21" s="19" customFormat="1" ht="18" customHeight="1" x14ac:dyDescent="0.2">
      <c r="A99" s="19" t="s">
        <v>6</v>
      </c>
      <c r="B99" s="237" t="s">
        <v>121</v>
      </c>
      <c r="C99" s="47"/>
      <c r="D99" s="46"/>
      <c r="E99" s="16"/>
      <c r="F99" s="231"/>
      <c r="G99" s="229"/>
      <c r="H99" s="230">
        <f>ROUND(F99*G99,0)</f>
        <v>0</v>
      </c>
      <c r="I99" s="169">
        <f t="shared" si="10"/>
        <v>0</v>
      </c>
      <c r="J99" s="149">
        <f t="shared" si="10"/>
        <v>0</v>
      </c>
      <c r="K99" s="117">
        <f>ROUND(I99*J99,0)</f>
        <v>0</v>
      </c>
      <c r="L99" s="144"/>
      <c r="M99" s="145"/>
      <c r="N99" s="145"/>
      <c r="O99" s="146"/>
      <c r="P99" s="260"/>
      <c r="Q99" s="261"/>
      <c r="R99" s="262"/>
      <c r="S99" s="21"/>
      <c r="T99" s="20"/>
      <c r="U99" s="8"/>
    </row>
    <row r="100" spans="1:21" s="19" customFormat="1" ht="15" hidden="1" customHeight="1" x14ac:dyDescent="0.2">
      <c r="A100" s="19" t="s">
        <v>5</v>
      </c>
      <c r="B100" s="48" t="s">
        <v>5</v>
      </c>
      <c r="C100" s="47"/>
      <c r="D100" s="46"/>
      <c r="E100" s="16"/>
      <c r="F100" s="154"/>
      <c r="G100" s="149"/>
      <c r="H100" s="163">
        <v>0</v>
      </c>
      <c r="I100" s="154">
        <v>0</v>
      </c>
      <c r="J100" s="149">
        <v>0</v>
      </c>
      <c r="K100" s="163">
        <v>0</v>
      </c>
      <c r="L100" s="188"/>
      <c r="M100" s="189"/>
      <c r="N100" s="189"/>
      <c r="O100" s="179"/>
      <c r="P100" s="45"/>
      <c r="Q100" s="44"/>
      <c r="R100" s="43"/>
      <c r="S100" s="21"/>
      <c r="T100" s="20"/>
      <c r="U100" s="8"/>
    </row>
    <row r="101" spans="1:21" s="19" customFormat="1" ht="18" customHeight="1" thickBot="1" x14ac:dyDescent="0.25">
      <c r="A101" s="19" t="s">
        <v>4</v>
      </c>
      <c r="B101" s="88" t="s">
        <v>128</v>
      </c>
      <c r="C101" s="41"/>
      <c r="D101" s="40"/>
      <c r="E101" s="70"/>
      <c r="F101" s="155"/>
      <c r="G101" s="156"/>
      <c r="H101" s="164">
        <f>SUM(H95:H100)</f>
        <v>0</v>
      </c>
      <c r="I101" s="155"/>
      <c r="J101" s="156"/>
      <c r="K101" s="164">
        <f>SUM(K95:K100)</f>
        <v>0</v>
      </c>
      <c r="L101" s="194">
        <f>SUM(L95:L100)</f>
        <v>0</v>
      </c>
      <c r="M101" s="194">
        <f>SUM(M95:M100)</f>
        <v>0</v>
      </c>
      <c r="N101" s="194">
        <f>SUM(N95:N100)</f>
        <v>0</v>
      </c>
      <c r="O101" s="194">
        <f>SUM(O95:O100)</f>
        <v>0</v>
      </c>
      <c r="P101" s="39"/>
      <c r="Q101" s="38"/>
      <c r="R101" s="22"/>
      <c r="S101" s="21"/>
      <c r="T101" s="37"/>
      <c r="U101" s="37"/>
    </row>
    <row r="102" spans="1:21" s="28" customFormat="1" ht="18" customHeight="1" thickTop="1" thickBot="1" x14ac:dyDescent="0.25">
      <c r="A102" s="28" t="s">
        <v>3</v>
      </c>
      <c r="B102" s="195" t="s">
        <v>130</v>
      </c>
      <c r="C102" s="35"/>
      <c r="D102" s="34"/>
      <c r="E102" s="70"/>
      <c r="F102" s="196"/>
      <c r="G102" s="197"/>
      <c r="H102" s="198">
        <f>H76+H88+H93+H101</f>
        <v>0</v>
      </c>
      <c r="I102" s="196"/>
      <c r="J102" s="197"/>
      <c r="K102" s="198">
        <f>K76+K88+K93+K101</f>
        <v>0</v>
      </c>
      <c r="L102" s="214">
        <f>L76+L88+L101</f>
        <v>0</v>
      </c>
      <c r="M102" s="214">
        <f>M76+M88+M101</f>
        <v>0</v>
      </c>
      <c r="N102" s="214">
        <f>N76+N88+N101</f>
        <v>0</v>
      </c>
      <c r="O102" s="214">
        <f>O76+O88+O101</f>
        <v>0</v>
      </c>
      <c r="P102" s="33"/>
      <c r="Q102" s="32"/>
      <c r="R102" s="31"/>
      <c r="S102" s="30"/>
      <c r="T102" s="29"/>
      <c r="U102" s="8"/>
    </row>
    <row r="103" spans="1:21" s="19" customFormat="1" ht="18" customHeight="1" thickBot="1" x14ac:dyDescent="0.25">
      <c r="A103" s="19" t="s">
        <v>2</v>
      </c>
      <c r="B103" s="203" t="s">
        <v>140</v>
      </c>
      <c r="C103" s="204"/>
      <c r="D103" s="205"/>
      <c r="E103" s="206"/>
      <c r="F103" s="207"/>
      <c r="G103" s="208"/>
      <c r="H103" s="209">
        <f>H31-H102</f>
        <v>0</v>
      </c>
      <c r="I103" s="210"/>
      <c r="J103" s="208"/>
      <c r="K103" s="211">
        <f>K31-K102</f>
        <v>0</v>
      </c>
      <c r="L103" s="224">
        <f>L31-L102</f>
        <v>0</v>
      </c>
      <c r="M103" s="224">
        <f>M31-M102</f>
        <v>0</v>
      </c>
      <c r="N103" s="224">
        <f>N31-N102</f>
        <v>0</v>
      </c>
      <c r="O103" s="225">
        <f>O31-O102</f>
        <v>0</v>
      </c>
      <c r="P103" s="27"/>
      <c r="Q103" s="27"/>
      <c r="R103" s="13"/>
      <c r="S103" s="21"/>
      <c r="T103" s="20"/>
      <c r="U103" s="8"/>
    </row>
    <row r="104" spans="1:21" s="19" customFormat="1" ht="11.25" customHeight="1" x14ac:dyDescent="0.2">
      <c r="B104" s="26"/>
      <c r="C104" s="199"/>
      <c r="D104" s="25"/>
      <c r="E104" s="16"/>
      <c r="F104" s="256" t="s">
        <v>1</v>
      </c>
      <c r="G104" s="257"/>
      <c r="H104" s="242" t="s">
        <v>139</v>
      </c>
      <c r="I104" s="201"/>
      <c r="J104" s="202"/>
      <c r="K104" s="242" t="s">
        <v>139</v>
      </c>
      <c r="L104" s="218"/>
      <c r="M104" s="219"/>
      <c r="N104" s="219"/>
      <c r="O104" s="220"/>
      <c r="P104" s="24"/>
      <c r="Q104" s="23"/>
      <c r="R104" s="22"/>
      <c r="S104" s="21"/>
      <c r="T104" s="20"/>
      <c r="U104" s="8"/>
    </row>
    <row r="105" spans="1:21" s="7" customFormat="1" ht="18" customHeight="1" x14ac:dyDescent="0.2">
      <c r="A105" s="7" t="s">
        <v>0</v>
      </c>
      <c r="B105" s="18" t="s">
        <v>0</v>
      </c>
      <c r="C105" s="17"/>
      <c r="D105" s="11"/>
      <c r="E105" s="16"/>
      <c r="F105" s="258"/>
      <c r="G105" s="259"/>
      <c r="H105" s="157">
        <f>F105+H103</f>
        <v>0</v>
      </c>
      <c r="I105" s="158"/>
      <c r="J105" s="159"/>
      <c r="K105" s="116">
        <f>H105+K103</f>
        <v>0</v>
      </c>
      <c r="L105" s="132"/>
      <c r="M105" s="132"/>
      <c r="N105" s="132"/>
      <c r="O105" s="132"/>
      <c r="P105" s="15"/>
      <c r="Q105" s="14"/>
      <c r="R105" s="13"/>
      <c r="S105" s="12"/>
      <c r="T105" s="8"/>
      <c r="U105" s="8"/>
    </row>
    <row r="106" spans="1:21" s="7" customFormat="1" ht="12" customHeight="1" x14ac:dyDescent="0.2">
      <c r="B106" s="26"/>
      <c r="C106" s="133"/>
      <c r="D106" s="11"/>
      <c r="E106" s="16"/>
      <c r="F106" s="270" t="s">
        <v>141</v>
      </c>
      <c r="G106" s="271"/>
      <c r="H106" s="243" t="s">
        <v>142</v>
      </c>
      <c r="I106" s="241"/>
      <c r="J106" s="241"/>
      <c r="K106" s="243" t="s">
        <v>143</v>
      </c>
      <c r="L106" s="227"/>
      <c r="M106" s="227"/>
      <c r="N106" s="227"/>
      <c r="O106" s="227"/>
      <c r="P106" s="14"/>
      <c r="Q106" s="14"/>
      <c r="R106" s="13"/>
      <c r="S106" s="12"/>
      <c r="T106" s="8"/>
      <c r="U106" s="8"/>
    </row>
    <row r="107" spans="1:21" s="7" customFormat="1" ht="18" customHeight="1" x14ac:dyDescent="0.2">
      <c r="B107" s="26" t="s">
        <v>132</v>
      </c>
      <c r="C107" s="133"/>
      <c r="D107" s="11"/>
      <c r="E107" s="16"/>
      <c r="F107" s="141"/>
      <c r="G107" s="141"/>
      <c r="H107" s="167">
        <f>IF(ISERROR((H76+H78)/(SUM(H10:H26)))=TRUE,0,(H76+H78)/(SUM(H10:H26)))</f>
        <v>0</v>
      </c>
      <c r="I107" s="134"/>
      <c r="J107" s="134"/>
      <c r="K107" s="167">
        <f>IF(ISERROR((K76+K78)/(SUM(K10:K26)))=TRUE,0,(K76+K78)/(SUM(K10:K26)))</f>
        <v>0</v>
      </c>
      <c r="L107" s="9"/>
      <c r="M107" s="9"/>
      <c r="N107" s="9"/>
      <c r="O107" s="9"/>
      <c r="P107" s="14"/>
      <c r="Q107" s="14"/>
      <c r="R107" s="13"/>
      <c r="S107" s="12"/>
      <c r="T107" s="8"/>
      <c r="U107" s="8"/>
    </row>
    <row r="108" spans="1:21" s="7" customFormat="1" ht="15" customHeight="1" x14ac:dyDescent="0.25">
      <c r="B108" s="238" t="s">
        <v>131</v>
      </c>
      <c r="C108" s="11"/>
      <c r="D108" s="10"/>
      <c r="E108" s="168"/>
      <c r="F108" s="9"/>
      <c r="G108" s="9"/>
      <c r="H108" s="9"/>
      <c r="I108" s="9"/>
      <c r="J108" s="9"/>
      <c r="K108" s="9"/>
      <c r="L108" s="239"/>
      <c r="M108" s="239"/>
      <c r="N108" s="239"/>
      <c r="O108" s="239"/>
      <c r="P108" s="9"/>
      <c r="Q108" s="9"/>
      <c r="R108" s="9"/>
      <c r="S108" s="9"/>
      <c r="T108" s="8"/>
      <c r="U108" s="8"/>
    </row>
    <row r="109" spans="1:21" x14ac:dyDescent="0.2">
      <c r="B109" s="5"/>
      <c r="C109" s="6"/>
      <c r="D109" s="6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4"/>
      <c r="U109" s="4"/>
    </row>
    <row r="110" spans="1:21" x14ac:dyDescent="0.2">
      <c r="B110" s="5"/>
      <c r="C110" s="6"/>
      <c r="D110" s="6"/>
      <c r="E110" s="5"/>
      <c r="F110" s="5"/>
      <c r="G110" s="5"/>
      <c r="H110" s="5"/>
      <c r="I110" s="5"/>
      <c r="J110" s="5"/>
      <c r="K110" s="5"/>
      <c r="P110" s="5"/>
      <c r="Q110" s="5"/>
      <c r="R110" s="5"/>
      <c r="S110" s="5"/>
      <c r="T110" s="4"/>
      <c r="U110" s="4"/>
    </row>
  </sheetData>
  <mergeCells count="74">
    <mergeCell ref="E1:R1"/>
    <mergeCell ref="F3:I3"/>
    <mergeCell ref="Q3:R3"/>
    <mergeCell ref="P5:R5"/>
    <mergeCell ref="P20:R20"/>
    <mergeCell ref="T5:T7"/>
    <mergeCell ref="U5:U7"/>
    <mergeCell ref="F6:F7"/>
    <mergeCell ref="G6:G7"/>
    <mergeCell ref="H6:H7"/>
    <mergeCell ref="I6:I7"/>
    <mergeCell ref="J6:J7"/>
    <mergeCell ref="K6:K7"/>
    <mergeCell ref="P10:R10"/>
    <mergeCell ref="P11:R11"/>
    <mergeCell ref="P12:R12"/>
    <mergeCell ref="P13:R13"/>
    <mergeCell ref="P19:R19"/>
    <mergeCell ref="P48:R48"/>
    <mergeCell ref="T25:T26"/>
    <mergeCell ref="U25:U26"/>
    <mergeCell ref="P26:R26"/>
    <mergeCell ref="P28:R28"/>
    <mergeCell ref="P30:R30"/>
    <mergeCell ref="P31:R31"/>
    <mergeCell ref="P32:R32"/>
    <mergeCell ref="P33:R33"/>
    <mergeCell ref="P35:R35"/>
    <mergeCell ref="P42:R42"/>
    <mergeCell ref="P44:R44"/>
    <mergeCell ref="P69:R69"/>
    <mergeCell ref="P49:R49"/>
    <mergeCell ref="P51:R51"/>
    <mergeCell ref="P53:R53"/>
    <mergeCell ref="P59:R59"/>
    <mergeCell ref="P61:R61"/>
    <mergeCell ref="P63:R63"/>
    <mergeCell ref="P64:R64"/>
    <mergeCell ref="P65:R65"/>
    <mergeCell ref="P66:R66"/>
    <mergeCell ref="P67:R67"/>
    <mergeCell ref="P68:R68"/>
    <mergeCell ref="U78:U81"/>
    <mergeCell ref="T79:T81"/>
    <mergeCell ref="T84:T86"/>
    <mergeCell ref="U84:U86"/>
    <mergeCell ref="P70:R70"/>
    <mergeCell ref="P71:R71"/>
    <mergeCell ref="P72:R72"/>
    <mergeCell ref="P73:R73"/>
    <mergeCell ref="P74:R74"/>
    <mergeCell ref="P76:R76"/>
    <mergeCell ref="P89:R89"/>
    <mergeCell ref="P90:R90"/>
    <mergeCell ref="P91:R91"/>
    <mergeCell ref="P92:R92"/>
    <mergeCell ref="P77:R77"/>
    <mergeCell ref="P78:R78"/>
    <mergeCell ref="F106:G106"/>
    <mergeCell ref="P99:R99"/>
    <mergeCell ref="F104:G104"/>
    <mergeCell ref="F105:G105"/>
    <mergeCell ref="L6:L7"/>
    <mergeCell ref="M6:M7"/>
    <mergeCell ref="N6:N7"/>
    <mergeCell ref="O6:O7"/>
    <mergeCell ref="P93:R93"/>
    <mergeCell ref="P94:R94"/>
    <mergeCell ref="P95:R95"/>
    <mergeCell ref="P96:R96"/>
    <mergeCell ref="P97:R97"/>
    <mergeCell ref="P98:R98"/>
    <mergeCell ref="P87:R87"/>
    <mergeCell ref="P88:R88"/>
  </mergeCells>
  <printOptions horizontalCentered="1" verticalCentered="1"/>
  <pageMargins left="3.937007874015748E-2" right="3.937007874015748E-2" top="0.35433070866141736" bottom="0.35433070866141736" header="0.31496062992125984" footer="0.31496062992125984"/>
  <pageSetup paperSize="8"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Annual Budget</vt:lpstr>
      <vt:lpstr>Quarterly Budget</vt:lpstr>
      <vt:lpstr>Combined</vt:lpstr>
      <vt:lpstr>'Annual Budget'!Print_Area</vt:lpstr>
      <vt:lpstr>Combined!Print_Area</vt:lpstr>
      <vt:lpstr>'Quarterly Budget'!Print_Area</vt:lpstr>
    </vt:vector>
  </TitlesOfParts>
  <Company>Teagasc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REDP Cash Flow Budgeting</dc:title>
  <dc:creator>Kevin Connolly</dc:creator>
  <cp:lastModifiedBy>Kevin Connolly</cp:lastModifiedBy>
  <cp:lastPrinted>2015-01-12T12:55:37Z</cp:lastPrinted>
  <dcterms:created xsi:type="dcterms:W3CDTF">2014-12-19T15:36:56Z</dcterms:created>
  <dcterms:modified xsi:type="dcterms:W3CDTF">2015-01-12T12:56:18Z</dcterms:modified>
</cp:coreProperties>
</file>