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40" yWindow="1500" windowWidth="18915" windowHeight="65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7" i="1" l="1"/>
  <c r="A18" i="1"/>
  <c r="E6" i="1"/>
  <c r="E30" i="1" l="1"/>
  <c r="A6" i="1" s="1"/>
  <c r="A17" i="1"/>
  <c r="A24" i="1"/>
  <c r="A21" i="1"/>
  <c r="A13" i="1"/>
  <c r="A2" i="1"/>
  <c r="A19" i="1" l="1"/>
  <c r="A20" i="1"/>
  <c r="A22" i="1" s="1"/>
  <c r="A23" i="1"/>
  <c r="A25" i="1" s="1"/>
  <c r="A15" i="1"/>
  <c r="A14" i="1"/>
  <c r="A26" i="1" l="1"/>
  <c r="A5" i="1"/>
  <c r="A4" i="1"/>
  <c r="A8" i="1"/>
  <c r="A3" i="1"/>
  <c r="A16" i="1" l="1"/>
  <c r="A27" i="1" s="1"/>
  <c r="A9" i="1"/>
</calcChain>
</file>

<file path=xl/sharedStrings.xml><?xml version="1.0" encoding="utf-8"?>
<sst xmlns="http://schemas.openxmlformats.org/spreadsheetml/2006/main" count="40" uniqueCount="35">
  <si>
    <t>WEANLING</t>
  </si>
  <si>
    <t>IN-CALF HEIFER</t>
  </si>
  <si>
    <t>Total over winter weight gain (kg)</t>
  </si>
  <si>
    <t>Breeding date</t>
  </si>
  <si>
    <t xml:space="preserve">Input Maintenance SI of In-calf Heifers </t>
  </si>
  <si>
    <t>Maintenance SI of Weanling Heifers</t>
  </si>
  <si>
    <t>Housing date</t>
  </si>
  <si>
    <t>Turnout date</t>
  </si>
  <si>
    <t>Estimated weight gain to calving</t>
  </si>
  <si>
    <t>Over winter weight gain</t>
  </si>
  <si>
    <t>Typical 0.5 kg/day (range 0.3-0.8 kg/day)</t>
  </si>
  <si>
    <t>Typical 0.7 kg/day (range 0.5-1.0 kg/day)</t>
  </si>
  <si>
    <t>Typical 0.9 kg/day (range 0.7-1.2 kg/day)</t>
  </si>
  <si>
    <t>Days between housing and turnout</t>
  </si>
  <si>
    <t>Days between turnout and breeding</t>
  </si>
  <si>
    <t>Gestation length</t>
  </si>
  <si>
    <r>
      <t>Days from October 1</t>
    </r>
    <r>
      <rPr>
        <vertAlign val="superscript"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 xml:space="preserve"> to calving</t>
    </r>
  </si>
  <si>
    <r>
      <t>Expected weight gain Oct 1</t>
    </r>
    <r>
      <rPr>
        <vertAlign val="superscript"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 xml:space="preserve"> to calving (kg/day)</t>
    </r>
  </si>
  <si>
    <r>
      <t>Days from October 1</t>
    </r>
    <r>
      <rPr>
        <vertAlign val="superscript"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 xml:space="preserve"> to housing</t>
    </r>
  </si>
  <si>
    <r>
      <t>Expected weight gain Oct 1</t>
    </r>
    <r>
      <rPr>
        <vertAlign val="superscript"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 xml:space="preserve"> to housing (kg/day)</t>
    </r>
  </si>
  <si>
    <t>Weight gain post turnout (kg/day)</t>
  </si>
  <si>
    <t>Over winter weight gain (kg)</t>
  </si>
  <si>
    <t>Target weight at breeding (kg)</t>
  </si>
  <si>
    <t>Expected mature weight (kg)</t>
  </si>
  <si>
    <t>Target weight at calving (kg)</t>
  </si>
  <si>
    <t>Required weight at housing (kg)</t>
  </si>
  <si>
    <r>
      <t>Target weight October 1</t>
    </r>
    <r>
      <rPr>
        <b/>
        <vertAlign val="superscript"/>
        <sz val="14"/>
        <color theme="1"/>
        <rFont val="Calibri"/>
        <family val="2"/>
        <scheme val="minor"/>
      </rPr>
      <t>st</t>
    </r>
    <r>
      <rPr>
        <b/>
        <sz val="14"/>
        <color theme="1"/>
        <rFont val="Calibri"/>
        <family val="2"/>
        <scheme val="minor"/>
      </rPr>
      <t xml:space="preserve"> (kg)</t>
    </r>
  </si>
  <si>
    <t>Expected calving date</t>
  </si>
  <si>
    <t>Turnout weight gain (from turnout to breeding)</t>
  </si>
  <si>
    <t>Typical 0.7 kg/day (range 0.6-0.8 kg/day)</t>
  </si>
  <si>
    <r>
      <t>Gain expected from 1</t>
    </r>
    <r>
      <rPr>
        <b/>
        <vertAlign val="superscript"/>
        <sz val="11"/>
        <color theme="1"/>
        <rFont val="Calibri"/>
        <family val="2"/>
        <scheme val="minor"/>
      </rPr>
      <t>st</t>
    </r>
    <r>
      <rPr>
        <b/>
        <sz val="11"/>
        <color theme="1"/>
        <rFont val="Calibri"/>
        <family val="2"/>
        <scheme val="minor"/>
      </rPr>
      <t xml:space="preserve"> October to housing</t>
    </r>
  </si>
  <si>
    <t>Weight gain turnout to breeding (kg)</t>
  </si>
  <si>
    <t>Weight gain from housing to breeding (kg)</t>
  </si>
  <si>
    <r>
      <t>Expected weight gain between 1</t>
    </r>
    <r>
      <rPr>
        <vertAlign val="superscript"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 xml:space="preserve"> Oct 1st and calving (kg)</t>
    </r>
  </si>
  <si>
    <t>Expected weight gain between Oct 1st and housing (kg)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</si>
</sst>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#,##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vertAlign val="superscript"/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1" fillId="0" borderId="0" xfId="0" applyFont="1"/>
    <xf numFmtId="14" fontId="0" fillId="4" borderId="0" xfId="0" applyNumberFormat="1" applyFill="1"/>
    <xf numFmtId="14" fontId="0" fillId="2" borderId="1" xfId="0" applyNumberForma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4" fontId="0" fillId="0" borderId="0" xfId="0" applyNumberFormat="1" applyFill="1"/>
    <xf numFmtId="2" fontId="2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4" fontId="0" fillId="0" borderId="0" xfId="0" applyNumberFormat="1"/>
    <xf numFmtId="1" fontId="0" fillId="0" borderId="2" xfId="0" applyNumberFormat="1" applyFill="1" applyBorder="1" applyAlignment="1">
      <alignment horizontal="center"/>
    </xf>
    <xf numFmtId="0" fontId="0" fillId="0" borderId="3" xfId="0" applyBorder="1"/>
    <xf numFmtId="1" fontId="0" fillId="0" borderId="4" xfId="0" applyNumberFormat="1" applyBorder="1" applyAlignment="1">
      <alignment horizontal="center"/>
    </xf>
    <xf numFmtId="0" fontId="0" fillId="0" borderId="5" xfId="0" applyBorder="1"/>
    <xf numFmtId="0" fontId="0" fillId="0" borderId="4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1" fontId="4" fillId="0" borderId="10" xfId="0" applyNumberFormat="1" applyFont="1" applyBorder="1" applyAlignment="1">
      <alignment horizontal="center"/>
    </xf>
    <xf numFmtId="0" fontId="4" fillId="0" borderId="11" xfId="0" applyFont="1" applyBorder="1"/>
    <xf numFmtId="0" fontId="0" fillId="3" borderId="4" xfId="0" applyFill="1" applyBorder="1" applyAlignment="1">
      <alignment horizontal="center"/>
    </xf>
    <xf numFmtId="0" fontId="0" fillId="3" borderId="5" xfId="0" applyFill="1" applyBorder="1"/>
    <xf numFmtId="2" fontId="0" fillId="4" borderId="4" xfId="0" applyNumberFormat="1" applyFont="1" applyFill="1" applyBorder="1" applyAlignment="1">
      <alignment horizontal="center"/>
    </xf>
    <xf numFmtId="1" fontId="0" fillId="3" borderId="4" xfId="0" applyNumberFormat="1" applyFill="1" applyBorder="1" applyAlignment="1">
      <alignment horizontal="center"/>
    </xf>
    <xf numFmtId="1" fontId="0" fillId="0" borderId="4" xfId="0" applyNumberFormat="1" applyFill="1" applyBorder="1" applyAlignment="1">
      <alignment horizontal="center"/>
    </xf>
    <xf numFmtId="0" fontId="0" fillId="0" borderId="5" xfId="0" applyFill="1" applyBorder="1"/>
    <xf numFmtId="1" fontId="0" fillId="0" borderId="6" xfId="0" applyNumberFormat="1" applyBorder="1" applyAlignment="1">
      <alignment horizontal="center"/>
    </xf>
    <xf numFmtId="14" fontId="0" fillId="0" borderId="0" xfId="0" applyNumberFormat="1" applyAlignment="1">
      <alignment horizontal="center"/>
    </xf>
    <xf numFmtId="1" fontId="0" fillId="0" borderId="8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tabSelected="1" workbookViewId="0">
      <selection activeCell="A2" sqref="A2"/>
    </sheetView>
  </sheetViews>
  <sheetFormatPr defaultRowHeight="15" x14ac:dyDescent="0.25"/>
  <cols>
    <col min="1" max="1" width="10.7109375" bestFit="1" customWidth="1"/>
    <col min="2" max="2" width="52.7109375" bestFit="1" customWidth="1"/>
    <col min="3" max="3" width="10.7109375" bestFit="1" customWidth="1"/>
    <col min="5" max="5" width="16" customWidth="1"/>
  </cols>
  <sheetData>
    <row r="1" spans="1:6" ht="16.5" thickBot="1" x14ac:dyDescent="0.3">
      <c r="A1" s="5" t="s">
        <v>1</v>
      </c>
      <c r="B1" s="1"/>
      <c r="E1" s="6" t="s">
        <v>4</v>
      </c>
    </row>
    <row r="2" spans="1:6" ht="16.5" thickBot="1" x14ac:dyDescent="0.3">
      <c r="A2" s="13">
        <f>IF(E2&gt;-100,IF(E2&lt;100,(640.57+(E2*-4.831664)))," ")</f>
        <v>640.57000000000005</v>
      </c>
      <c r="B2" s="14" t="s">
        <v>23</v>
      </c>
      <c r="E2" s="10">
        <v>0</v>
      </c>
    </row>
    <row r="3" spans="1:6" x14ac:dyDescent="0.25">
      <c r="A3" s="15">
        <f>0.9*A2</f>
        <v>576.51300000000003</v>
      </c>
      <c r="B3" s="16" t="s">
        <v>24</v>
      </c>
    </row>
    <row r="4" spans="1:6" ht="15.75" thickBot="1" x14ac:dyDescent="0.3">
      <c r="A4" s="15">
        <f>A2*0.6</f>
        <v>384.34200000000004</v>
      </c>
      <c r="B4" s="16" t="s">
        <v>22</v>
      </c>
      <c r="E4" s="7" t="s">
        <v>3</v>
      </c>
    </row>
    <row r="5" spans="1:6" ht="15.75" thickBot="1" x14ac:dyDescent="0.3">
      <c r="A5" s="17">
        <f>E30-E5</f>
        <v>280</v>
      </c>
      <c r="B5" s="16" t="s">
        <v>15</v>
      </c>
      <c r="E5" s="4">
        <v>43952</v>
      </c>
    </row>
    <row r="6" spans="1:6" ht="17.25" x14ac:dyDescent="0.25">
      <c r="A6" s="17">
        <f>E30-E29</f>
        <v>127</v>
      </c>
      <c r="B6" s="16" t="s">
        <v>16</v>
      </c>
      <c r="E6" s="29">
        <f>E5+280</f>
        <v>44232</v>
      </c>
      <c r="F6" t="s">
        <v>27</v>
      </c>
    </row>
    <row r="7" spans="1:6" ht="18" thickBot="1" x14ac:dyDescent="0.3">
      <c r="A7" s="31">
        <f>E8</f>
        <v>0.8</v>
      </c>
      <c r="B7" s="18" t="s">
        <v>17</v>
      </c>
      <c r="E7" s="7" t="s">
        <v>8</v>
      </c>
    </row>
    <row r="8" spans="1:6" ht="18" thickBot="1" x14ac:dyDescent="0.3">
      <c r="A8" s="30">
        <f>A7*A6</f>
        <v>101.60000000000001</v>
      </c>
      <c r="B8" s="19" t="s">
        <v>33</v>
      </c>
      <c r="C8" s="2"/>
      <c r="E8" s="9">
        <v>0.8</v>
      </c>
      <c r="F8" s="2" t="s">
        <v>11</v>
      </c>
    </row>
    <row r="9" spans="1:6" ht="21.75" thickBot="1" x14ac:dyDescent="0.35">
      <c r="A9" s="20">
        <f>A3-A8</f>
        <v>474.91300000000001</v>
      </c>
      <c r="B9" s="21" t="s">
        <v>26</v>
      </c>
    </row>
    <row r="12" spans="1:6" ht="16.5" thickBot="1" x14ac:dyDescent="0.3">
      <c r="A12" s="5" t="s">
        <v>0</v>
      </c>
      <c r="E12" s="6" t="s">
        <v>5</v>
      </c>
    </row>
    <row r="13" spans="1:6" ht="16.5" thickBot="1" x14ac:dyDescent="0.3">
      <c r="A13" s="13">
        <f>IF(E13&gt;-100,IF(E13&lt;100,(640.57+(E13*-4.831664)))," ")</f>
        <v>640.57000000000005</v>
      </c>
      <c r="B13" s="14" t="s">
        <v>23</v>
      </c>
      <c r="E13" s="10">
        <v>0</v>
      </c>
    </row>
    <row r="14" spans="1:6" ht="15.75" thickBot="1" x14ac:dyDescent="0.3">
      <c r="A14" s="15">
        <f>0.9*A13</f>
        <v>576.51300000000003</v>
      </c>
      <c r="B14" s="16" t="s">
        <v>24</v>
      </c>
      <c r="E14" s="1" t="s">
        <v>6</v>
      </c>
    </row>
    <row r="15" spans="1:6" ht="15.75" thickBot="1" x14ac:dyDescent="0.3">
      <c r="A15" s="15">
        <f>A13*0.6</f>
        <v>384.34200000000004</v>
      </c>
      <c r="B15" s="16" t="s">
        <v>22</v>
      </c>
      <c r="E15" s="4">
        <v>44166</v>
      </c>
    </row>
    <row r="16" spans="1:6" ht="18" thickBot="1" x14ac:dyDescent="0.3">
      <c r="A16" s="26">
        <f>A15-A26</f>
        <v>276.34200000000004</v>
      </c>
      <c r="B16" s="27" t="s">
        <v>25</v>
      </c>
      <c r="E16" s="7" t="s">
        <v>30</v>
      </c>
    </row>
    <row r="17" spans="1:6" ht="18" thickBot="1" x14ac:dyDescent="0.3">
      <c r="A17" s="17">
        <f>E15-E29</f>
        <v>61</v>
      </c>
      <c r="B17" s="16" t="s">
        <v>18</v>
      </c>
      <c r="E17" s="11">
        <v>0.6</v>
      </c>
    </row>
    <row r="18" spans="1:6" ht="18" thickBot="1" x14ac:dyDescent="0.3">
      <c r="A18" s="31">
        <f>E17</f>
        <v>0.6</v>
      </c>
      <c r="B18" s="16" t="s">
        <v>19</v>
      </c>
      <c r="C18" s="8"/>
      <c r="E18" s="7" t="s">
        <v>3</v>
      </c>
      <c r="F18" s="2" t="s">
        <v>29</v>
      </c>
    </row>
    <row r="19" spans="1:6" ht="18" thickBot="1" x14ac:dyDescent="0.3">
      <c r="A19" s="28">
        <f>A18*A17</f>
        <v>36.6</v>
      </c>
      <c r="B19" s="19" t="s">
        <v>34</v>
      </c>
      <c r="E19" s="4">
        <v>44317</v>
      </c>
    </row>
    <row r="20" spans="1:6" ht="15.75" thickBot="1" x14ac:dyDescent="0.3">
      <c r="A20" s="17">
        <f>E23-E15</f>
        <v>86</v>
      </c>
      <c r="B20" s="16" t="s">
        <v>13</v>
      </c>
      <c r="E20" s="7" t="s">
        <v>9</v>
      </c>
    </row>
    <row r="21" spans="1:6" ht="15.75" thickBot="1" x14ac:dyDescent="0.3">
      <c r="A21" s="17">
        <f>E21</f>
        <v>0.5</v>
      </c>
      <c r="B21" s="16" t="s">
        <v>21</v>
      </c>
      <c r="E21" s="11">
        <v>0.5</v>
      </c>
    </row>
    <row r="22" spans="1:6" ht="16.5" thickBot="1" x14ac:dyDescent="0.3">
      <c r="A22" s="22">
        <f>A20*A21</f>
        <v>43</v>
      </c>
      <c r="B22" s="23" t="s">
        <v>2</v>
      </c>
      <c r="E22" s="5" t="s">
        <v>7</v>
      </c>
      <c r="F22" s="2" t="s">
        <v>10</v>
      </c>
    </row>
    <row r="23" spans="1:6" ht="15.75" thickBot="1" x14ac:dyDescent="0.3">
      <c r="A23" s="17">
        <f>E19-E23</f>
        <v>65</v>
      </c>
      <c r="B23" s="16" t="s">
        <v>14</v>
      </c>
      <c r="E23" s="4">
        <v>44252</v>
      </c>
    </row>
    <row r="24" spans="1:6" ht="15.75" thickBot="1" x14ac:dyDescent="0.3">
      <c r="A24" s="24">
        <f>E25</f>
        <v>1</v>
      </c>
      <c r="B24" s="16" t="s">
        <v>20</v>
      </c>
      <c r="E24" s="7" t="s">
        <v>28</v>
      </c>
    </row>
    <row r="25" spans="1:6" ht="15.75" thickBot="1" x14ac:dyDescent="0.3">
      <c r="A25" s="25">
        <f>A24*A23</f>
        <v>65</v>
      </c>
      <c r="B25" s="23" t="s">
        <v>31</v>
      </c>
      <c r="E25" s="11">
        <v>1</v>
      </c>
    </row>
    <row r="26" spans="1:6" ht="15.75" thickBot="1" x14ac:dyDescent="0.3">
      <c r="A26" s="25">
        <f>A22+A25</f>
        <v>108</v>
      </c>
      <c r="B26" s="23" t="s">
        <v>32</v>
      </c>
      <c r="F26" s="2" t="s">
        <v>12</v>
      </c>
    </row>
    <row r="27" spans="1:6" ht="21.75" thickBot="1" x14ac:dyDescent="0.35">
      <c r="A27" s="20">
        <f>A16-A19</f>
        <v>239.74200000000005</v>
      </c>
      <c r="B27" s="21" t="s">
        <v>26</v>
      </c>
    </row>
    <row r="29" spans="1:6" hidden="1" x14ac:dyDescent="0.25">
      <c r="E29" s="12">
        <v>44105</v>
      </c>
    </row>
    <row r="30" spans="1:6" hidden="1" x14ac:dyDescent="0.25">
      <c r="E30" s="3">
        <f>E5+280</f>
        <v>44232</v>
      </c>
    </row>
  </sheetData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Teagasc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Emer Kennedy</dc:creator>
  <cp:lastModifiedBy>George Ramsbottom</cp:lastModifiedBy>
  <cp:lastPrinted>2020-09-15T15:11:15Z</cp:lastPrinted>
  <dcterms:created xsi:type="dcterms:W3CDTF">2020-09-11T14:31:04Z</dcterms:created>
  <dcterms:modified xsi:type="dcterms:W3CDTF">2020-09-16T11:26:54Z</dcterms:modified>
</cp:coreProperties>
</file>